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1Q1\Til hjemmeside\"/>
    </mc:Choice>
  </mc:AlternateContent>
  <xr:revisionPtr revIDLastSave="0" documentId="13_ncr:1_{D0CEF923-B3AD-468E-8481-B1C2BF0FA0DB}" xr6:coauthVersionLast="45" xr6:coauthVersionMax="45" xr10:uidLastSave="{00000000-0000-0000-0000-000000000000}"/>
  <bookViews>
    <workbookView xWindow="3648" yWindow="3648" windowWidth="17256" windowHeight="9984" tabRatio="886" firstSheet="3" activeTab="5"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1. Optional Sustainable M data" sheetId="36" r:id="rId7"/>
    <sheet name="F. Optional COVID 19 impact" sheetId="35" r:id="rId8"/>
    <sheet name="Frontpage" sheetId="17" r:id="rId9"/>
    <sheet name="Contents" sheetId="13" r:id="rId10"/>
    <sheet name="Tabel A - General Issuer Detail" sheetId="6" r:id="rId11"/>
    <sheet name="G1-G4 - Cover pool inform." sheetId="7" r:id="rId12"/>
    <sheet name="Table 1-3 - Lending" sheetId="1" r:id="rId13"/>
    <sheet name="Table 4 - LTV" sheetId="2" r:id="rId14"/>
    <sheet name="Table 5 - Region" sheetId="15" r:id="rId15"/>
    <sheet name="Table 6-8 - Lending by loan" sheetId="16" r:id="rId16"/>
    <sheet name="Table 9-13 - Lending" sheetId="5" r:id="rId17"/>
    <sheet name="X1 Key Concepts" sheetId="18" r:id="rId18"/>
    <sheet name="X2 Key Concepts" sheetId="19" r:id="rId19"/>
    <sheet name="X3 - General explanation" sheetId="20" r:id="rId20"/>
  </sheets>
  <definedNames>
    <definedName name="_xlnm.Print_Area" localSheetId="2">'A. HTT General'!$A$1:$G$365</definedName>
    <definedName name="_xlnm.Print_Area" localSheetId="3">'B1. HTT Mortgage Assets'!$A$1:$G$577</definedName>
    <definedName name="_xlnm.Print_Area" localSheetId="4">'C. HTT Harmonised Glossary'!$A$1:$C$38</definedName>
    <definedName name="_xlnm.Print_Area" localSheetId="9">Contents!$A$1:$F$65</definedName>
    <definedName name="_xlnm.Print_Area" localSheetId="5">'E. Optional ECB-ECAIs data'!$A$1:$G$89</definedName>
    <definedName name="_xlnm.Print_Area" localSheetId="6">'F1. Optional Sustainable M data'!$A$1:$K$595</definedName>
    <definedName name="_xlnm.Print_Area" localSheetId="8">Frontpage!$A$1:$F$37</definedName>
    <definedName name="_xlnm.Print_Area" localSheetId="11">'G1-G4 - Cover pool inform.'!$A$1:$K$128</definedName>
    <definedName name="_xlnm.Print_Area" localSheetId="1">Introduction!$C$2:$I$37</definedName>
    <definedName name="_xlnm.Print_Area" localSheetId="10">'Tabel A - General Issuer Detail'!$A$1:$D$44</definedName>
    <definedName name="_xlnm.Print_Area" localSheetId="12">'Table 1-3 - Lending'!$A$1:$L$28</definedName>
    <definedName name="_xlnm.Print_Area" localSheetId="13">'Table 4 - LTV'!$A$1:$M$88</definedName>
    <definedName name="_xlnm.Print_Area" localSheetId="14">'Table 5 - Region'!$A$1:$H$23</definedName>
    <definedName name="_xlnm.Print_Area" localSheetId="15">'Table 6-8 - Lending by loan'!$A$1:$L$61</definedName>
    <definedName name="_xlnm.Print_Area" localSheetId="16">'Table 9-13 - Lending'!$A$1:$L$81</definedName>
    <definedName name="_xlnm.Print_Area" localSheetId="17">'X1 Key Concepts'!$A$1:$C$44</definedName>
    <definedName name="_xlnm.Print_Area" localSheetId="18">'X2 Key Concepts'!$A$1:$O$56</definedName>
    <definedName name="_xlnm.Print_Area" localSheetId="19">'X3 - General explanation'!$A$1:$C$74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3" i="36" l="1"/>
  <c r="C553" i="36"/>
  <c r="F495" i="36"/>
  <c r="F380" i="36"/>
  <c r="G380" i="36"/>
  <c r="G378" i="36"/>
  <c r="G371" i="36"/>
  <c r="F373" i="36"/>
  <c r="F371" i="36"/>
  <c r="F369" i="36"/>
  <c r="F367" i="36"/>
  <c r="G358" i="36"/>
  <c r="F363" i="36"/>
  <c r="F361" i="36"/>
  <c r="F359" i="36"/>
  <c r="F357" i="36"/>
  <c r="F355" i="36"/>
  <c r="C345" i="36"/>
  <c r="C344" i="36"/>
  <c r="C343" i="36"/>
  <c r="C342" i="36"/>
  <c r="C341" i="36"/>
  <c r="C340" i="36"/>
  <c r="C339" i="36"/>
  <c r="D327" i="36"/>
  <c r="F268" i="36"/>
  <c r="G239" i="36"/>
  <c r="C239" i="36"/>
  <c r="G495" i="36"/>
  <c r="G494" i="36"/>
  <c r="G493" i="36"/>
  <c r="G492" i="36"/>
  <c r="G491" i="36"/>
  <c r="G490" i="36"/>
  <c r="G489" i="36"/>
  <c r="G488" i="36"/>
  <c r="G496" i="36" s="1"/>
  <c r="G473" i="36"/>
  <c r="F473" i="36"/>
  <c r="G472" i="36"/>
  <c r="F472" i="36"/>
  <c r="G471" i="36"/>
  <c r="F471" i="36"/>
  <c r="G470" i="36"/>
  <c r="F470" i="36"/>
  <c r="G469" i="36"/>
  <c r="F469" i="36"/>
  <c r="G468" i="36"/>
  <c r="F468" i="36"/>
  <c r="G467" i="36"/>
  <c r="F467" i="36"/>
  <c r="G466" i="36"/>
  <c r="G474" i="36" s="1"/>
  <c r="F466" i="36"/>
  <c r="F474" i="36" s="1"/>
  <c r="F372" i="36"/>
  <c r="F370" i="36"/>
  <c r="F368" i="36"/>
  <c r="F362" i="36"/>
  <c r="F360" i="36"/>
  <c r="F358" i="36"/>
  <c r="F356" i="36"/>
  <c r="F354" i="36"/>
  <c r="G273" i="36"/>
  <c r="F273" i="36"/>
  <c r="G272" i="36"/>
  <c r="G271" i="36"/>
  <c r="F271" i="36"/>
  <c r="G270" i="36"/>
  <c r="G269" i="36"/>
  <c r="G268" i="36"/>
  <c r="G267" i="36"/>
  <c r="G266" i="36"/>
  <c r="G274" i="36" s="1"/>
  <c r="F239" i="36"/>
  <c r="D239" i="36"/>
  <c r="G362" i="36" l="1"/>
  <c r="C327" i="36"/>
  <c r="G360" i="36"/>
  <c r="G354" i="36"/>
  <c r="G369" i="36"/>
  <c r="G367" i="36"/>
  <c r="G372" i="36"/>
  <c r="F491" i="36"/>
  <c r="C350" i="36"/>
  <c r="F335" i="36" s="1"/>
  <c r="D350" i="36"/>
  <c r="G337" i="36" s="1"/>
  <c r="G355" i="36"/>
  <c r="G357" i="36"/>
  <c r="G359" i="36"/>
  <c r="G361" i="36"/>
  <c r="G363" i="36"/>
  <c r="G379" i="36"/>
  <c r="G356" i="36"/>
  <c r="G370" i="36"/>
  <c r="G373" i="36"/>
  <c r="F489" i="36"/>
  <c r="G368" i="36"/>
  <c r="D461" i="36"/>
  <c r="C461" i="36"/>
  <c r="F440" i="36" s="1"/>
  <c r="F374" i="36"/>
  <c r="F269" i="36"/>
  <c r="F379" i="36"/>
  <c r="F494" i="36"/>
  <c r="F272" i="36"/>
  <c r="G377" i="36"/>
  <c r="F490" i="36"/>
  <c r="F267" i="36"/>
  <c r="F377" i="36"/>
  <c r="F492" i="36"/>
  <c r="F270" i="36"/>
  <c r="F266" i="36"/>
  <c r="F364" i="36"/>
  <c r="F378" i="36"/>
  <c r="F493" i="36"/>
  <c r="F552" i="36"/>
  <c r="F548" i="36"/>
  <c r="F547" i="36"/>
  <c r="F546" i="36"/>
  <c r="F545" i="36"/>
  <c r="F544" i="36"/>
  <c r="F543" i="36"/>
  <c r="F542" i="36"/>
  <c r="F541" i="36"/>
  <c r="F540" i="36"/>
  <c r="F539" i="36"/>
  <c r="F538" i="36"/>
  <c r="F537" i="36"/>
  <c r="F536" i="36"/>
  <c r="F535" i="36"/>
  <c r="F337" i="36"/>
  <c r="F334" i="36"/>
  <c r="G338" i="36"/>
  <c r="G336" i="36"/>
  <c r="G335" i="36"/>
  <c r="G334" i="36"/>
  <c r="G332" i="36"/>
  <c r="F442" i="36"/>
  <c r="F441" i="36"/>
  <c r="F438" i="36"/>
  <c r="F437" i="36"/>
  <c r="G552" i="36"/>
  <c r="G548" i="36"/>
  <c r="G547" i="36"/>
  <c r="G546" i="36"/>
  <c r="G545" i="36"/>
  <c r="G544" i="36"/>
  <c r="G543" i="36"/>
  <c r="G542" i="36"/>
  <c r="G541" i="36"/>
  <c r="G540" i="36"/>
  <c r="G539" i="36"/>
  <c r="G538" i="36"/>
  <c r="G537" i="36"/>
  <c r="G536" i="36"/>
  <c r="G535" i="36"/>
  <c r="F326" i="36"/>
  <c r="F322" i="36"/>
  <c r="F321" i="36"/>
  <c r="F320" i="36"/>
  <c r="F319" i="36"/>
  <c r="F318" i="36"/>
  <c r="F317" i="36"/>
  <c r="F316" i="36"/>
  <c r="F315" i="36"/>
  <c r="F314" i="36"/>
  <c r="F313" i="36"/>
  <c r="F312" i="36"/>
  <c r="F311" i="36"/>
  <c r="F310" i="36"/>
  <c r="F309" i="36"/>
  <c r="G322" i="36"/>
  <c r="G321" i="36"/>
  <c r="G320" i="36"/>
  <c r="G319" i="36"/>
  <c r="G318" i="36"/>
  <c r="G317" i="36"/>
  <c r="G316" i="36"/>
  <c r="G315" i="36"/>
  <c r="G314" i="36"/>
  <c r="G313" i="36"/>
  <c r="G312" i="36"/>
  <c r="G311" i="36"/>
  <c r="G310" i="36"/>
  <c r="G309" i="36"/>
  <c r="G326" i="36"/>
  <c r="G442" i="36"/>
  <c r="G441" i="36"/>
  <c r="G440" i="36"/>
  <c r="G439" i="36"/>
  <c r="G438" i="36"/>
  <c r="G437" i="36"/>
  <c r="F488" i="36"/>
  <c r="F439" i="36" l="1"/>
  <c r="G333" i="36"/>
  <c r="G381" i="36"/>
  <c r="G364" i="36"/>
  <c r="F338" i="36"/>
  <c r="F333" i="36"/>
  <c r="F332" i="36"/>
  <c r="F336" i="36"/>
  <c r="F350" i="36" s="1"/>
  <c r="F274" i="36"/>
  <c r="G374" i="36"/>
  <c r="F496" i="36"/>
  <c r="F381" i="36"/>
  <c r="G327" i="36"/>
  <c r="F461" i="36"/>
  <c r="F553" i="36"/>
  <c r="G461" i="36"/>
  <c r="G553" i="36"/>
  <c r="F327" i="36"/>
  <c r="G350" i="36"/>
  <c r="D323" i="23"/>
  <c r="C323" i="23"/>
  <c r="H30" i="35"/>
  <c r="H29" i="35"/>
  <c r="H28" i="35"/>
  <c r="H27" i="35"/>
  <c r="G26" i="35"/>
  <c r="F26" i="35"/>
  <c r="E26" i="35"/>
  <c r="D26" i="35"/>
  <c r="C26" i="35"/>
  <c r="H25" i="35"/>
  <c r="H24" i="35"/>
  <c r="H23" i="35"/>
  <c r="D577" i="23"/>
  <c r="D555" i="23"/>
  <c r="D532" i="23"/>
  <c r="D360" i="23"/>
  <c r="D353" i="23"/>
  <c r="D343" i="23"/>
  <c r="G337" i="23" s="1"/>
  <c r="C305" i="23"/>
  <c r="D570" i="23"/>
  <c r="G568" i="23" s="1"/>
  <c r="E1" i="29"/>
  <c r="D293" i="22"/>
  <c r="C297" i="22"/>
  <c r="C1" i="27"/>
  <c r="F1" i="23"/>
  <c r="F1" i="22"/>
  <c r="C312" i="22"/>
  <c r="C299" i="22"/>
  <c r="C298" i="22"/>
  <c r="C296" i="22"/>
  <c r="C295" i="22"/>
  <c r="C294" i="22"/>
  <c r="C291" i="22"/>
  <c r="C289" i="22"/>
  <c r="C288" i="22"/>
  <c r="C290" i="22"/>
  <c r="C293" i="22"/>
  <c r="D292" i="22"/>
  <c r="C292" i="22"/>
  <c r="C300" i="22"/>
  <c r="G565" i="23" l="1"/>
  <c r="G349" i="23"/>
  <c r="G347" i="23"/>
  <c r="G350" i="23"/>
  <c r="D328" i="23"/>
  <c r="D45" i="22"/>
  <c r="D305" i="23"/>
  <c r="G294" i="23" s="1"/>
  <c r="C328" i="23"/>
  <c r="F310" i="23" s="1"/>
  <c r="C343" i="23"/>
  <c r="C353" i="23"/>
  <c r="C360" i="23"/>
  <c r="F358" i="23" s="1"/>
  <c r="C532" i="23"/>
  <c r="F525" i="23" s="1"/>
  <c r="C570" i="23"/>
  <c r="F562" i="23" s="1"/>
  <c r="C577" i="23"/>
  <c r="G359" i="23"/>
  <c r="G358" i="23"/>
  <c r="G357" i="23"/>
  <c r="G356" i="23"/>
  <c r="G516" i="23"/>
  <c r="G514" i="23"/>
  <c r="G517" i="23"/>
  <c r="G525" i="23"/>
  <c r="G520" i="23"/>
  <c r="G519" i="23"/>
  <c r="G527" i="23"/>
  <c r="G526" i="23"/>
  <c r="G522" i="23"/>
  <c r="G521" i="23"/>
  <c r="G531" i="23"/>
  <c r="G523" i="23"/>
  <c r="G524" i="23"/>
  <c r="G518" i="23"/>
  <c r="G515" i="23"/>
  <c r="G291" i="23"/>
  <c r="G289" i="23"/>
  <c r="G295" i="23"/>
  <c r="G304" i="23"/>
  <c r="G298" i="23"/>
  <c r="G299" i="23"/>
  <c r="G288" i="23"/>
  <c r="G287" i="23"/>
  <c r="G292" i="23"/>
  <c r="F342" i="23"/>
  <c r="F340" i="23"/>
  <c r="F338" i="23"/>
  <c r="F336" i="23"/>
  <c r="F334" i="23"/>
  <c r="F335" i="23"/>
  <c r="F339" i="23"/>
  <c r="F341" i="23"/>
  <c r="F337" i="23"/>
  <c r="F333" i="23"/>
  <c r="G576" i="23"/>
  <c r="G573" i="23"/>
  <c r="G575" i="23"/>
  <c r="G574" i="23"/>
  <c r="F289" i="23"/>
  <c r="F291" i="23"/>
  <c r="F292" i="23"/>
  <c r="F300" i="23"/>
  <c r="F287" i="23"/>
  <c r="F296" i="23"/>
  <c r="F295" i="23"/>
  <c r="F298" i="23"/>
  <c r="F290" i="23"/>
  <c r="F304" i="23"/>
  <c r="F288" i="23"/>
  <c r="F293" i="23"/>
  <c r="F297" i="23"/>
  <c r="F299" i="23"/>
  <c r="F294" i="23"/>
  <c r="G539" i="23"/>
  <c r="G542" i="23"/>
  <c r="G550" i="23"/>
  <c r="G544" i="23"/>
  <c r="G537" i="23"/>
  <c r="G547" i="23"/>
  <c r="G541" i="23"/>
  <c r="G546" i="23"/>
  <c r="G548" i="23"/>
  <c r="G554" i="23"/>
  <c r="G549" i="23"/>
  <c r="G543" i="23"/>
  <c r="G540" i="23"/>
  <c r="G545" i="23"/>
  <c r="G538" i="23"/>
  <c r="G352" i="23"/>
  <c r="G351" i="23"/>
  <c r="G348" i="23"/>
  <c r="G569" i="23"/>
  <c r="G562" i="23"/>
  <c r="G567" i="23"/>
  <c r="G561" i="23"/>
  <c r="G564" i="23"/>
  <c r="G313" i="23"/>
  <c r="G321" i="23"/>
  <c r="G316" i="23"/>
  <c r="G327" i="23"/>
  <c r="G315" i="23"/>
  <c r="G318" i="23"/>
  <c r="F517" i="23"/>
  <c r="F531" i="23"/>
  <c r="F564" i="23"/>
  <c r="F567" i="23"/>
  <c r="F566" i="23"/>
  <c r="F561" i="23"/>
  <c r="F569" i="23"/>
  <c r="G323" i="23"/>
  <c r="G320" i="23"/>
  <c r="G333" i="23"/>
  <c r="G563" i="23"/>
  <c r="G560" i="23"/>
  <c r="F314" i="23"/>
  <c r="F322" i="23"/>
  <c r="F327" i="23"/>
  <c r="F319" i="23"/>
  <c r="G314" i="23"/>
  <c r="F565" i="23"/>
  <c r="F515" i="23"/>
  <c r="F516" i="23"/>
  <c r="F568" i="23"/>
  <c r="G342" i="23"/>
  <c r="G340" i="23"/>
  <c r="G338" i="23"/>
  <c r="G336" i="23"/>
  <c r="G334" i="23"/>
  <c r="G346" i="23"/>
  <c r="G317" i="23"/>
  <c r="G341" i="23"/>
  <c r="F356" i="23"/>
  <c r="F359" i="23"/>
  <c r="C555" i="23"/>
  <c r="F349" i="23"/>
  <c r="G311" i="23"/>
  <c r="F312" i="23"/>
  <c r="F347" i="23"/>
  <c r="F357" i="23"/>
  <c r="F351" i="23"/>
  <c r="G312" i="23"/>
  <c r="G310" i="23"/>
  <c r="F321" i="23"/>
  <c r="G335" i="23"/>
  <c r="G339" i="23"/>
  <c r="F352" i="23"/>
  <c r="F563" i="23"/>
  <c r="G566" i="23"/>
  <c r="F560" i="23"/>
  <c r="H26" i="35"/>
  <c r="F520" i="23" l="1"/>
  <c r="F526" i="23"/>
  <c r="F527" i="23"/>
  <c r="G296" i="23"/>
  <c r="G293" i="23"/>
  <c r="G300" i="23"/>
  <c r="F519" i="23"/>
  <c r="F518" i="23"/>
  <c r="F316" i="23"/>
  <c r="F317" i="23"/>
  <c r="F524" i="23"/>
  <c r="F522" i="23"/>
  <c r="F311" i="23"/>
  <c r="F514" i="23"/>
  <c r="G290" i="23"/>
  <c r="G297" i="23"/>
  <c r="G322" i="23"/>
  <c r="G319" i="23"/>
  <c r="G328" i="23" s="1"/>
  <c r="F521" i="23"/>
  <c r="F523" i="23"/>
  <c r="F320" i="23"/>
  <c r="F315" i="23"/>
  <c r="F313" i="23"/>
  <c r="F323" i="23"/>
  <c r="F318" i="23"/>
  <c r="F343" i="23"/>
  <c r="F570" i="23"/>
  <c r="G360" i="23"/>
  <c r="F574" i="23"/>
  <c r="F575" i="23"/>
  <c r="F573" i="23"/>
  <c r="F576" i="23"/>
  <c r="F346" i="23"/>
  <c r="F350" i="23"/>
  <c r="F348" i="23"/>
  <c r="F539" i="23"/>
  <c r="F541" i="23"/>
  <c r="F542" i="23"/>
  <c r="F550" i="23"/>
  <c r="F554" i="23"/>
  <c r="F545" i="23"/>
  <c r="F544" i="23"/>
  <c r="F543" i="23"/>
  <c r="F549" i="23"/>
  <c r="F538" i="23"/>
  <c r="F547" i="23"/>
  <c r="F540" i="23"/>
  <c r="F548" i="23"/>
  <c r="F546" i="23"/>
  <c r="F537" i="23"/>
  <c r="G353" i="23"/>
  <c r="G570" i="23"/>
  <c r="F360" i="23"/>
  <c r="F305" i="23"/>
  <c r="G532" i="23"/>
  <c r="G577" i="23"/>
  <c r="G343" i="23"/>
  <c r="G555" i="23"/>
  <c r="G305" i="23"/>
  <c r="F328" i="23" l="1"/>
  <c r="F532" i="23"/>
  <c r="D576" i="36"/>
  <c r="G562" i="36" s="1"/>
  <c r="F353" i="23"/>
  <c r="C576" i="36"/>
  <c r="F577" i="23"/>
  <c r="G594" i="36"/>
  <c r="G591" i="36"/>
  <c r="G592" i="36"/>
  <c r="G593" i="36"/>
  <c r="F594" i="36"/>
  <c r="F593" i="36"/>
  <c r="F591" i="36"/>
  <c r="F592" i="36"/>
  <c r="G587" i="36"/>
  <c r="G578" i="36"/>
  <c r="G582" i="36"/>
  <c r="G586" i="36"/>
  <c r="G579" i="36"/>
  <c r="G583" i="36"/>
  <c r="G580" i="36"/>
  <c r="G584" i="36"/>
  <c r="G581" i="36"/>
  <c r="G585" i="36"/>
  <c r="F587" i="36"/>
  <c r="F578" i="36"/>
  <c r="F582" i="36"/>
  <c r="F586" i="36"/>
  <c r="F579" i="36"/>
  <c r="F583" i="36"/>
  <c r="F580" i="36"/>
  <c r="F584" i="36"/>
  <c r="F581" i="36"/>
  <c r="F585" i="36"/>
  <c r="G570" i="36"/>
  <c r="G566" i="36"/>
  <c r="G569" i="36"/>
  <c r="G565" i="36"/>
  <c r="G568" i="36"/>
  <c r="G564" i="36"/>
  <c r="G567" i="36"/>
  <c r="G563" i="36"/>
  <c r="F571" i="36"/>
  <c r="F567" i="36"/>
  <c r="F563" i="36"/>
  <c r="F559" i="36"/>
  <c r="F565" i="36"/>
  <c r="F560" i="36"/>
  <c r="F570" i="36"/>
  <c r="F566" i="36"/>
  <c r="F562" i="36"/>
  <c r="F558" i="36"/>
  <c r="F561" i="36"/>
  <c r="F575" i="36"/>
  <c r="F568" i="36"/>
  <c r="F564" i="36"/>
  <c r="F569" i="36"/>
  <c r="F555" i="23"/>
  <c r="G558" i="36" l="1"/>
  <c r="G571" i="36"/>
  <c r="G575" i="36"/>
  <c r="G559" i="36"/>
  <c r="G576" i="36" s="1"/>
  <c r="G560" i="36"/>
  <c r="G561" i="36"/>
  <c r="G595" i="36"/>
  <c r="F595" i="36"/>
  <c r="G588" i="36"/>
  <c r="F588" i="36"/>
  <c r="F576" i="36"/>
  <c r="K26" i="7" l="1"/>
  <c r="J26" i="7"/>
  <c r="I26" i="7"/>
  <c r="H26" i="7"/>
</calcChain>
</file>

<file path=xl/sharedStrings.xml><?xml version="1.0" encoding="utf-8"?>
<sst xmlns="http://schemas.openxmlformats.org/spreadsheetml/2006/main" count="5125" uniqueCount="2653">
  <si>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</si>
  <si>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</si>
  <si>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</si>
  <si>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</si>
  <si>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</si>
  <si>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</si>
  <si>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</si>
  <si>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</si>
  <si>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</si>
  <si>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</si>
  <si>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</si>
  <si>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</si>
  <si>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</si>
  <si>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</si>
  <si>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</si>
  <si>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</si>
  <si>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</si>
  <si>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</si>
  <si>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</si>
  <si>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</si>
  <si>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</si>
  <si>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</si>
  <si>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</si>
  <si>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</si>
  <si>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</si>
  <si>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</si>
  <si>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</si>
  <si>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</si>
  <si>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</si>
  <si>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</si>
  <si>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</si>
  <si>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</si>
  <si>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</si>
  <si>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</si>
  <si>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</si>
  <si>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</si>
  <si>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</si>
  <si>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</si>
  <si>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</si>
  <si>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</si>
  <si>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</si>
  <si>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</si>
  <si>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</si>
  <si>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</si>
  <si>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</si>
  <si>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</si>
  <si>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</si>
  <si>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</si>
  <si>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</si>
  <si>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</si>
  <si>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</si>
  <si>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</si>
  <si>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</si>
  <si>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Tier 1 Ratio (%)</t>
  </si>
  <si>
    <t>Solvency Ratio (%)</t>
  </si>
  <si>
    <t>Outstanding Senior Unsecured Liabilities</t>
  </si>
  <si>
    <t>Customer loans (mortgage) (DKKbn)</t>
  </si>
  <si>
    <t xml:space="preserve">Composition by </t>
  </si>
  <si>
    <t>Maturity</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</si>
  <si>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</si>
  <si>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</si>
  <si>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</si>
  <si>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</si>
  <si>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</si>
  <si>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</si>
  <si>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</si>
  <si>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</si>
  <si>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</si>
  <si>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</si>
  <si>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</si>
  <si>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</si>
  <si>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</si>
  <si>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</si>
  <si>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</si>
  <si>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</si>
  <si>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</si>
  <si>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</si>
  <si>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</si>
  <si>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</si>
  <si>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</si>
  <si>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</si>
  <si>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</si>
  <si>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</si>
  <si>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</si>
  <si>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</si>
  <si>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</si>
  <si>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</si>
  <si>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</si>
  <si>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</si>
  <si>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</si>
  <si>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</si>
  <si>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</si>
  <si>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</si>
  <si>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</si>
  <si>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</si>
  <si>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</si>
  <si>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</si>
  <si>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</si>
  <si>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</si>
  <si>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</si>
  <si>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</si>
  <si>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</si>
  <si>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</si>
  <si>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</si>
  <si>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</si>
  <si>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</si>
  <si>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</si>
  <si>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</si>
  <si>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</si>
  <si>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</si>
  <si>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</si>
  <si>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</si>
  <si>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</si>
  <si>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</si>
  <si>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</si>
  <si>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</si>
  <si>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</si>
  <si>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</si>
  <si>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</si>
  <si>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</si>
  <si>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</si>
  <si>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</si>
  <si>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</si>
  <si>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</si>
  <si>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</si>
  <si>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</si>
  <si>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</si>
  <si>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</si>
  <si>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</si>
  <si>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</si>
  <si>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</si>
  <si>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</si>
  <si>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</si>
  <si>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</si>
  <si>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</si>
  <si>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</si>
  <si>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</si>
  <si>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</si>
  <si>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</si>
  <si>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</si>
  <si>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</si>
  <si>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</si>
  <si>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</si>
  <si>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</si>
  <si>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</si>
  <si>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</si>
  <si>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</si>
  <si>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</si>
  <si>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</si>
  <si>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</si>
  <si>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</si>
  <si>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</si>
  <si>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</si>
  <si>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</si>
  <si>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</si>
  <si>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</si>
  <si>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</si>
  <si>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</si>
  <si>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</si>
  <si>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</si>
  <si>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</si>
  <si>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</si>
  <si>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</si>
  <si>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</si>
  <si>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</si>
  <si>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</si>
  <si>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</si>
  <si>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</si>
  <si>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</si>
  <si>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</si>
  <si>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</si>
  <si>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</si>
  <si>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</si>
  <si>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</si>
  <si>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</si>
  <si>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</si>
  <si>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</si>
  <si>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</si>
  <si>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</si>
  <si>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</si>
  <si>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</si>
  <si>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</si>
  <si>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</si>
  <si>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</si>
  <si>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</si>
  <si>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</si>
  <si>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</si>
  <si>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</si>
  <si>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</si>
  <si>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</si>
  <si>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</si>
  <si>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</si>
  <si>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</si>
  <si>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</si>
  <si>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</si>
  <si>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</si>
  <si>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</si>
  <si>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</si>
  <si>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</si>
  <si>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</si>
  <si>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</si>
  <si>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</si>
  <si>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</si>
  <si>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</si>
  <si>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</si>
  <si>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</si>
  <si>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</si>
  <si>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</si>
  <si>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</si>
  <si>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</si>
  <si>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</si>
  <si>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</si>
  <si>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</si>
  <si>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</si>
  <si>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</si>
  <si>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</si>
  <si>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</si>
  <si>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</si>
  <si>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</si>
  <si>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</si>
  <si>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</si>
  <si>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</si>
  <si>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</si>
  <si>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</si>
  <si>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</si>
  <si>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</si>
  <si>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</si>
  <si>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</si>
  <si>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</si>
  <si>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</si>
  <si>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</si>
  <si>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</si>
  <si>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</si>
  <si>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</si>
  <si>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</si>
  <si>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</si>
  <si>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</si>
  <si>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</si>
  <si>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</si>
  <si>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</si>
  <si>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</si>
  <si>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</si>
  <si>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</si>
  <si>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</si>
  <si>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</si>
  <si>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</si>
  <si>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</si>
  <si>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</si>
  <si>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</si>
  <si>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</si>
  <si>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</si>
  <si>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</si>
  <si>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</si>
  <si>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</si>
  <si>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</si>
  <si>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</si>
  <si>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</si>
  <si>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</si>
  <si>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</si>
  <si>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</si>
  <si>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</si>
  <si>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</si>
  <si>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</si>
  <si>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</si>
  <si>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</si>
  <si>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</si>
  <si>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</si>
  <si>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</si>
  <si>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</si>
  <si>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</si>
  <si>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</si>
  <si>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</si>
  <si>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</si>
  <si>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</si>
  <si>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</si>
  <si>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</si>
  <si>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</si>
  <si>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</si>
  <si>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</si>
  <si>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</si>
  <si>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</si>
  <si>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</si>
  <si>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</si>
  <si>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</si>
  <si>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</si>
  <si>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</si>
  <si>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</si>
  <si>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</si>
  <si>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</si>
  <si>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</si>
  <si>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</si>
  <si>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</si>
  <si>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</si>
  <si>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</si>
  <si>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</si>
  <si>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</si>
  <si>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</si>
  <si>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</si>
  <si>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</si>
  <si>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</si>
  <si>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</si>
  <si>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</si>
  <si>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</si>
  <si>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</si>
  <si>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</si>
  <si>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</si>
  <si>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</si>
  <si>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</si>
  <si>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</si>
  <si>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</si>
  <si>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</si>
  <si>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</si>
  <si>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</si>
  <si>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</si>
  <si>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</si>
  <si>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</si>
  <si>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</si>
  <si>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</si>
  <si>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</si>
  <si>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</si>
  <si>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</si>
  <si>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</si>
  <si>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</si>
  <si>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</si>
  <si>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</si>
  <si>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</si>
  <si>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</si>
  <si>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</si>
  <si>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</si>
  <si>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</si>
  <si>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</si>
  <si>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</si>
  <si>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</si>
  <si>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</si>
  <si>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</si>
  <si>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</si>
  <si>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</si>
  <si>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</si>
  <si>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</si>
  <si>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</si>
  <si>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</si>
  <si>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</si>
  <si>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</si>
  <si>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</si>
  <si>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</si>
  <si>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</si>
  <si>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</si>
  <si>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</si>
  <si>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</si>
  <si>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</si>
  <si>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</si>
  <si>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</si>
  <si>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</si>
  <si>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</si>
  <si>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</si>
  <si>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</si>
  <si>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</si>
  <si>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</si>
  <si>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</si>
  <si>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</si>
  <si>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</si>
  <si>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</si>
  <si>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</si>
  <si>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</si>
  <si>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</si>
  <si>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</si>
  <si>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</si>
  <si>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</si>
  <si>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</si>
  <si>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</si>
  <si>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</si>
  <si>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</si>
  <si>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</si>
  <si>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</si>
  <si>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</si>
  <si>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</si>
  <si>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</si>
  <si>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</si>
  <si>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</si>
  <si>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</si>
  <si>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</si>
  <si>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</si>
  <si>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</si>
  <si>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</si>
  <si>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</si>
  <si>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</si>
  <si>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</si>
  <si>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</si>
  <si>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</si>
  <si>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</si>
  <si>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</si>
  <si>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</si>
  <si>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</si>
  <si>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</si>
  <si>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</si>
  <si>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</si>
  <si>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</si>
  <si>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</si>
  <si>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</si>
  <si>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</si>
  <si>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</si>
  <si>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</si>
  <si>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</si>
  <si>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</si>
  <si>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</si>
  <si>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</si>
  <si>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</si>
  <si>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</si>
  <si>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</si>
  <si>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</si>
  <si>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</si>
  <si>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</si>
  <si>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</si>
  <si>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</si>
  <si>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</si>
  <si>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</si>
  <si>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</si>
  <si>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</si>
  <si>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</si>
  <si>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</si>
  <si>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</si>
  <si>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</si>
  <si>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</si>
  <si>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</si>
  <si>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</si>
  <si>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</si>
  <si>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</si>
  <si>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</si>
  <si>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</si>
  <si>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</si>
  <si>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</si>
  <si>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</si>
  <si>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</si>
  <si>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</si>
  <si>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</si>
  <si>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</si>
  <si>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</si>
  <si>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</si>
  <si>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</si>
  <si>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</si>
  <si>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</si>
  <si>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</si>
  <si>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</si>
  <si>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</si>
  <si>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</si>
  <si>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</si>
  <si>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</si>
  <si>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</si>
  <si>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</si>
  <si>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</si>
  <si>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</si>
  <si>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</si>
  <si>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</si>
  <si>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</si>
  <si>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</si>
  <si>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</si>
  <si>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</si>
  <si>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</si>
  <si>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</si>
  <si>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</si>
  <si>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</si>
  <si>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</si>
  <si>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</si>
  <si>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</si>
  <si>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</si>
  <si>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</si>
  <si>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</si>
  <si>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</si>
  <si>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</si>
  <si>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</si>
  <si>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</si>
  <si>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</si>
  <si>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</si>
  <si>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</si>
  <si>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</si>
  <si>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</si>
  <si>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</si>
  <si>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</si>
  <si>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</si>
  <si>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</si>
  <si>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</si>
  <si>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</si>
  <si>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</si>
  <si>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</si>
  <si>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</si>
  <si>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</si>
  <si>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</si>
  <si>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</si>
  <si>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</si>
  <si>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</si>
  <si>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</si>
  <si>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</si>
  <si>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</si>
  <si>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</si>
  <si>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</si>
  <si>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</si>
  <si>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</si>
  <si>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</si>
  <si>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</si>
  <si>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</si>
  <si>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</si>
  <si>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</si>
  <si>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</si>
  <si>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</si>
  <si>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</si>
  <si>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</si>
  <si>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</si>
  <si>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</si>
  <si>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</si>
  <si>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</si>
  <si>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</si>
  <si>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</si>
  <si>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</si>
  <si>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</si>
  <si>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</si>
  <si>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</si>
  <si>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</si>
  <si>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</si>
  <si>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</si>
  <si>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</si>
  <si>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</si>
  <si>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</si>
  <si>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</si>
  <si>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</si>
  <si>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</si>
  <si>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</si>
  <si>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</si>
  <si>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</si>
  <si>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</si>
  <si>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</si>
  <si>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</si>
  <si>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</si>
  <si>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</si>
  <si>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</si>
  <si>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</si>
  <si>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</si>
  <si>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</si>
  <si>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</si>
  <si>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</si>
  <si>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</si>
  <si>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</si>
  <si>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</si>
  <si>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</si>
  <si>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</si>
  <si>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</si>
  <si>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</si>
  <si>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</si>
  <si>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</si>
  <si>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</si>
  <si>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</si>
  <si>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</si>
  <si>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</si>
  <si>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</si>
  <si>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</si>
  <si>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</si>
  <si>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</si>
  <si>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</si>
  <si>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</si>
  <si>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</si>
  <si>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</si>
  <si>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</si>
  <si>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</si>
  <si>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</si>
  <si>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</si>
  <si>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</si>
  <si>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</si>
  <si>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</si>
  <si>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</si>
  <si>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</si>
  <si>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</si>
  <si>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</si>
  <si>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</si>
  <si>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</si>
  <si>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</si>
  <si>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</si>
  <si>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</si>
  <si>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</si>
  <si>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</si>
  <si>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</si>
  <si>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</si>
  <si>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</si>
  <si>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</si>
  <si>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</si>
  <si>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</si>
  <si>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</si>
  <si>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</si>
  <si>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</si>
  <si>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</si>
  <si>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</si>
  <si>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</si>
  <si>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</si>
  <si>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</si>
  <si>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</si>
  <si>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</si>
  <si>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</si>
  <si>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</si>
  <si>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</si>
  <si>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</si>
  <si>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</si>
  <si>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</si>
  <si>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</si>
  <si>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</si>
  <si>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</si>
  <si>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</si>
  <si>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</si>
  <si>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</si>
  <si>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</si>
  <si>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</si>
  <si>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</si>
  <si>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</si>
  <si>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</si>
  <si>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</si>
  <si>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</si>
  <si>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</si>
  <si>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</si>
  <si>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</si>
  <si>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</si>
  <si>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</si>
  <si>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</si>
  <si>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</si>
  <si>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</si>
  <si>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</si>
  <si>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</si>
  <si>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</si>
  <si>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</si>
  <si>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</si>
  <si>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</si>
  <si>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</si>
  <si>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</si>
  <si>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</si>
  <si>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</si>
  <si>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</si>
  <si>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</si>
  <si>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</si>
  <si>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</si>
  <si>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</si>
  <si>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</si>
  <si>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</si>
  <si>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</si>
  <si>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</si>
  <si>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</si>
  <si>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</si>
  <si>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</si>
  <si>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</si>
  <si>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</si>
  <si>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</si>
  <si>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</si>
  <si>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</si>
  <si>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</si>
  <si>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</si>
  <si>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</si>
  <si>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</si>
  <si>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</si>
  <si>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</si>
  <si>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</si>
  <si>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</si>
  <si>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</si>
  <si>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</si>
  <si>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</si>
  <si>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</si>
  <si>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</si>
  <si>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</si>
  <si>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</si>
  <si>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</si>
  <si>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</si>
  <si>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</si>
  <si>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</si>
  <si>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</si>
  <si>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</si>
  <si>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</si>
  <si>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</si>
  <si>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</si>
  <si>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</si>
  <si>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</si>
  <si>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</si>
  <si>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</si>
  <si>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</si>
  <si>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</si>
  <si>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</si>
  <si>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</si>
  <si>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</si>
  <si>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</si>
  <si>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</si>
  <si>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</si>
  <si>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</si>
  <si>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</si>
  <si>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</si>
  <si>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</si>
  <si>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</si>
  <si>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</si>
  <si>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</si>
  <si>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</si>
  <si>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</si>
  <si>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</si>
  <si>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</si>
  <si>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</si>
  <si>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</si>
  <si>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</si>
  <si>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</si>
  <si>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</si>
  <si>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</si>
  <si>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</si>
  <si>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</si>
  <si>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</si>
  <si>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</si>
  <si>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</si>
  <si>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</si>
  <si>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</si>
  <si>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</si>
  <si>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</si>
  <si>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</si>
  <si>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</si>
  <si>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</si>
  <si>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</si>
  <si>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</si>
  <si>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</si>
  <si>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</si>
  <si>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</si>
  <si>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</si>
  <si>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</si>
  <si>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</si>
  <si>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</si>
  <si>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</si>
  <si>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</si>
  <si>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</si>
  <si>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</si>
  <si>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</si>
  <si>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</si>
  <si>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</si>
  <si>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</si>
  <si>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</si>
  <si>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</si>
  <si>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</si>
  <si>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</si>
  <si>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</si>
  <si>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</si>
  <si>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</si>
  <si>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</si>
  <si>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</si>
  <si>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</si>
  <si>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</si>
  <si>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</si>
  <si>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</si>
  <si>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</si>
  <si>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</si>
  <si>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</si>
  <si>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</si>
  <si>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</si>
  <si>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</si>
  <si>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</si>
  <si>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</si>
  <si>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</si>
  <si>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</si>
  <si>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</si>
  <si>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</si>
  <si>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</si>
  <si>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</si>
  <si>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</si>
  <si>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</si>
  <si>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</si>
  <si>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</si>
  <si>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</si>
  <si>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</si>
  <si>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</si>
  <si>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</si>
  <si>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</si>
  <si>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</si>
  <si>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</si>
  <si>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</si>
  <si>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</si>
  <si>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</si>
  <si>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</si>
  <si>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</si>
  <si>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</si>
  <si>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</si>
  <si>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</si>
  <si>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</si>
  <si>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</si>
  <si>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</si>
  <si>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</si>
  <si>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</si>
  <si>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</si>
  <si>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</si>
  <si>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</si>
  <si>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</si>
  <si>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</si>
  <si>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</si>
  <si>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</si>
  <si>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</si>
  <si>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</si>
  <si>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</si>
  <si>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</si>
  <si>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</si>
  <si>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</si>
  <si>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</si>
  <si>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</si>
  <si>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</si>
  <si>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</si>
  <si>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</si>
  <si>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</si>
  <si>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</si>
  <si>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</si>
  <si>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</si>
  <si>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</si>
  <si>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</si>
  <si>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</si>
  <si>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</si>
  <si>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</si>
  <si>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</si>
  <si>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</si>
  <si>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</si>
  <si>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</si>
  <si>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</si>
  <si>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</si>
  <si>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</si>
  <si>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</si>
  <si>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</si>
  <si>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</si>
  <si>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</si>
  <si>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</si>
  <si>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</si>
  <si>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</si>
  <si>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</si>
  <si>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</si>
  <si>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</si>
  <si>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</si>
  <si>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</si>
  <si>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</si>
  <si>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</si>
  <si>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</si>
  <si>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</si>
  <si>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</si>
  <si>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</si>
  <si>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</si>
  <si>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</si>
  <si>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</si>
  <si>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</si>
  <si>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</si>
  <si>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</si>
  <si>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</si>
  <si>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</si>
  <si>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</si>
  <si>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</si>
  <si>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</si>
  <si>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</si>
  <si>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</si>
  <si>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</si>
  <si>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</si>
  <si>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</si>
  <si>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</si>
  <si>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</si>
  <si>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</si>
  <si>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</si>
  <si>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</si>
  <si>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</si>
  <si>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</si>
  <si>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</si>
  <si>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M.7B.15.1</t>
  </si>
  <si>
    <t>M.7B.15.2</t>
  </si>
  <si>
    <t>M.7B.15.3</t>
  </si>
  <si>
    <t>M.7B.15.4</t>
  </si>
  <si>
    <t>M.7B.15.5</t>
  </si>
  <si>
    <t>M.7B.15.6</t>
  </si>
  <si>
    <t>M.7B.15.7</t>
  </si>
  <si>
    <t>M.7B.15.26</t>
  </si>
  <si>
    <t>M.7B.16.1</t>
  </si>
  <si>
    <t>M.7B.16.2</t>
  </si>
  <si>
    <t>M.7B.16.3</t>
  </si>
  <si>
    <t>M.7B.16.4</t>
  </si>
  <si>
    <t>M.7B.16.5</t>
  </si>
  <si>
    <t>M.7B.16.6</t>
  </si>
  <si>
    <t>M.7B.16.7</t>
  </si>
  <si>
    <t>M.7B.16.8</t>
  </si>
  <si>
    <t>M.7B.16.9</t>
  </si>
  <si>
    <t>M.7B.16.10</t>
  </si>
  <si>
    <t>M.7B.17.1</t>
  </si>
  <si>
    <t>M.7B.17.2</t>
  </si>
  <si>
    <t>M.7B.17.3</t>
  </si>
  <si>
    <t>M.7B.17.4</t>
  </si>
  <si>
    <t>M.7B.17.5</t>
  </si>
  <si>
    <t>M.7B.17.6</t>
  </si>
  <si>
    <t>M.7B.17.7</t>
  </si>
  <si>
    <t>M.7B.17.8</t>
  </si>
  <si>
    <t>M.7B.17.9</t>
  </si>
  <si>
    <t>M.7B.17.10</t>
  </si>
  <si>
    <t>OM.7B.17.1</t>
  </si>
  <si>
    <t>OM.7B.17.2</t>
  </si>
  <si>
    <t>OM.7B.17.3</t>
  </si>
  <si>
    <t>OM.7B.17.4</t>
  </si>
  <si>
    <t>OM.7B.17.5</t>
  </si>
  <si>
    <t>OM.7B.17.6</t>
  </si>
  <si>
    <t>% Commercial loans</t>
  </si>
  <si>
    <t>M.7B.18.1</t>
  </si>
  <si>
    <t>Retail</t>
  </si>
  <si>
    <t>M.7B.18.2</t>
  </si>
  <si>
    <t>Office</t>
  </si>
  <si>
    <t>M.7B.18.3</t>
  </si>
  <si>
    <t>Hotel/Tourism</t>
  </si>
  <si>
    <t>M.7B.18.4</t>
  </si>
  <si>
    <t>Shopping malls</t>
  </si>
  <si>
    <t>M.7B.18.5</t>
  </si>
  <si>
    <t>Industry</t>
  </si>
  <si>
    <t>M.7B.18.6</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</si>
  <si>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</si>
  <si>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</si>
  <si>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</si>
  <si>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</si>
  <si>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</si>
  <si>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</si>
  <si>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</si>
  <si>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</si>
  <si>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</si>
  <si>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</si>
  <si>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</si>
  <si>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</si>
  <si>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</si>
  <si>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</si>
  <si>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</si>
  <si>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</si>
  <si>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</si>
  <si>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</si>
  <si>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</si>
  <si>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</si>
  <si>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</si>
  <si>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</si>
  <si>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</si>
  <si>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</si>
  <si>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</si>
  <si>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</si>
  <si>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</si>
  <si>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</si>
  <si>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</si>
  <si>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</si>
  <si>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</si>
  <si>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</si>
  <si>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</si>
  <si>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</si>
  <si>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</si>
  <si>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</si>
  <si>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</si>
  <si>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</si>
  <si>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</si>
  <si>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</si>
  <si>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</si>
  <si>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</si>
  <si>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</si>
  <si>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</si>
  <si>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</si>
  <si>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</si>
  <si>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</si>
  <si>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</si>
  <si>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</si>
  <si>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</si>
  <si>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</si>
  <si>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</si>
  <si>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</si>
  <si>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</si>
  <si>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</si>
  <si>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</si>
  <si>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</si>
  <si>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</si>
  <si>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</si>
  <si>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</si>
  <si>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</si>
  <si>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</si>
  <si>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</si>
  <si>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</si>
  <si>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</si>
  <si>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</si>
  <si>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</si>
  <si>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</si>
  <si>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</si>
  <si>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</si>
  <si>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</si>
  <si>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</si>
  <si>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</si>
  <si>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</si>
  <si>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</si>
  <si>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</si>
  <si>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</si>
  <si>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</si>
  <si>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</si>
  <si>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</si>
  <si>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</si>
  <si>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</si>
  <si>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</si>
  <si>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</si>
  <si>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</si>
  <si>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</si>
  <si>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</si>
  <si>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</si>
  <si>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</si>
  <si>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</si>
  <si>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</si>
  <si>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</si>
  <si>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</si>
  <si>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</si>
  <si>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</si>
  <si>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</si>
  <si>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</si>
  <si>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</si>
  <si>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</si>
  <si>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</si>
  <si>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</si>
  <si>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</si>
  <si>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</si>
  <si>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</si>
  <si>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</si>
  <si>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</si>
  <si>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</si>
  <si>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</si>
  <si>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</si>
  <si>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</si>
  <si>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</si>
  <si>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</si>
  <si>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</si>
  <si>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</si>
  <si>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</si>
  <si>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</si>
  <si>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</si>
  <si>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</si>
  <si>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</si>
  <si>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</si>
  <si>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</si>
  <si>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</si>
  <si>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</si>
  <si>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</si>
  <si>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</si>
  <si>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</si>
  <si>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</si>
  <si>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</si>
  <si>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</si>
  <si>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</si>
  <si>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</si>
  <si>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</si>
  <si>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</si>
  <si>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</si>
  <si>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</si>
  <si>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</si>
  <si>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</si>
  <si>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</si>
  <si>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</si>
  <si>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</si>
  <si>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</si>
  <si>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</si>
  <si>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</si>
  <si>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</si>
  <si>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</si>
  <si>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</si>
  <si>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</si>
  <si>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</si>
  <si>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</si>
  <si>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</si>
  <si>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</si>
  <si>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</si>
  <si>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</si>
  <si>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</si>
  <si>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</si>
  <si>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</si>
  <si>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</si>
  <si>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</si>
  <si>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</si>
  <si>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</si>
  <si>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</si>
  <si>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</si>
  <si>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</si>
  <si>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</si>
  <si>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</si>
  <si>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</si>
  <si>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</si>
  <si>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</si>
  <si>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</si>
  <si>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</si>
  <si>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</si>
  <si>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</si>
  <si>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</si>
  <si>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</si>
  <si>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</si>
  <si>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</si>
  <si>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</si>
  <si>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</si>
  <si>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</si>
  <si>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</si>
  <si>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</si>
  <si>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</si>
  <si>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</si>
  <si>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</si>
  <si>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</si>
  <si>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</si>
  <si>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</si>
  <si>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</si>
  <si>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</si>
  <si>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</si>
  <si>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</si>
  <si>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</si>
  <si>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</si>
  <si>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</si>
  <si>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</si>
  <si>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</si>
  <si>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</si>
  <si>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</si>
  <si>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</si>
  <si>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</si>
  <si>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</si>
  <si>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</si>
  <si>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</si>
  <si>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</si>
  <si>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</si>
  <si>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</si>
  <si>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</si>
  <si>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</si>
  <si>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</si>
  <si>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</si>
  <si>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</si>
  <si>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</si>
  <si>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</si>
  <si>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</si>
  <si>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</si>
  <si>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</si>
  <si>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</si>
  <si>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</si>
  <si>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</si>
  <si>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</si>
  <si>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</si>
  <si>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</si>
  <si>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</si>
  <si>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</si>
  <si>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</si>
  <si>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</si>
  <si>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</si>
  <si>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</si>
  <si>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</si>
  <si>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</si>
  <si>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</si>
  <si>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</si>
  <si>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</si>
  <si>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</si>
  <si>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</si>
  <si>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</si>
  <si>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</si>
  <si>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</si>
  <si>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</si>
  <si>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</si>
  <si>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</si>
  <si>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</si>
  <si>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</si>
  <si>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</si>
  <si>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</si>
  <si>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</si>
  <si>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</si>
  <si>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</si>
  <si>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</si>
  <si>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</si>
  <si>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</si>
  <si>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</si>
  <si>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</si>
  <si>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</si>
  <si>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</si>
  <si>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</si>
  <si>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</si>
  <si>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</si>
  <si>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</si>
  <si>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</si>
  <si>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</si>
  <si>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</si>
  <si>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</si>
  <si>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</si>
  <si>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</si>
  <si>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</si>
  <si>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</si>
  <si>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</si>
  <si>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</si>
  <si>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</si>
  <si>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</si>
  <si>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</si>
  <si>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</si>
  <si>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</si>
  <si>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</si>
  <si>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</si>
  <si>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</si>
  <si>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</si>
  <si>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</si>
  <si>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</si>
  <si>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</si>
  <si>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</si>
  <si>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</si>
  <si>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</si>
  <si>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</si>
  <si>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</si>
  <si>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</si>
  <si>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</si>
  <si>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</si>
  <si>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</si>
  <si>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</si>
  <si>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</si>
  <si>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</si>
  <si>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</si>
  <si>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</si>
  <si>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</si>
  <si>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</si>
  <si>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</si>
  <si>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</si>
  <si>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</si>
  <si>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</si>
  <si>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</si>
  <si>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</si>
  <si>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</si>
  <si>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</si>
  <si>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</si>
  <si>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</si>
  <si>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</si>
  <si>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</si>
  <si>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</si>
  <si>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</si>
  <si>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</si>
  <si>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</si>
  <si>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</si>
  <si>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</si>
  <si>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</si>
  <si>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</si>
  <si>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</si>
  <si>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</si>
  <si>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</si>
  <si>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</si>
  <si>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</si>
  <si>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</si>
  <si>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</si>
  <si>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</si>
  <si>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</si>
  <si>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</si>
  <si>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</si>
  <si>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</si>
  <si>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</si>
  <si>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</si>
  <si>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</si>
  <si>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</si>
  <si>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</si>
  <si>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</si>
  <si>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</si>
  <si>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</si>
  <si>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</si>
  <si>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</si>
  <si>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</si>
  <si>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</si>
  <si>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</si>
  <si>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</si>
  <si>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</si>
  <si>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</si>
  <si>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</si>
  <si>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</si>
  <si>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</si>
  <si>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</si>
  <si>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</si>
  <si>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</si>
  <si>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</si>
  <si>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</si>
  <si>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</si>
  <si>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</si>
  <si>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</si>
  <si>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</si>
  <si>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</si>
  <si>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</si>
  <si>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</si>
  <si>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</si>
  <si>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</si>
  <si>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</si>
  <si>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</si>
  <si>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</si>
  <si>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</si>
  <si>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</si>
  <si>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</si>
  <si>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</si>
  <si>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</si>
  <si>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</si>
  <si>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</si>
  <si>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</si>
  <si>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</si>
  <si>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</si>
  <si>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</si>
  <si>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</si>
  <si>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</si>
  <si>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</si>
  <si>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</si>
  <si>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</si>
  <si>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</si>
  <si>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</si>
  <si>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</si>
  <si>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</si>
  <si>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</si>
  <si>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</si>
  <si>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</si>
  <si>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</si>
  <si>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</si>
  <si>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</si>
  <si>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</si>
  <si>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</si>
  <si>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</si>
  <si>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</si>
  <si>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</si>
  <si>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</si>
  <si>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</si>
  <si>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</si>
  <si>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</si>
  <si>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</si>
  <si>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</si>
  <si>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</si>
  <si>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</si>
  <si>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</si>
  <si>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</si>
  <si>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</si>
  <si>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</si>
  <si>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</si>
  <si>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</si>
  <si>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</si>
  <si>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</si>
  <si>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</si>
  <si>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</si>
  <si>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</si>
  <si>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</si>
  <si>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</si>
  <si>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</si>
  <si>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</si>
  <si>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</si>
  <si>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</si>
  <si>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</si>
  <si>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</si>
  <si>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</si>
  <si>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</si>
  <si>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</si>
  <si>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</si>
  <si>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</si>
  <si>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</si>
  <si>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</si>
  <si>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</si>
  <si>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</si>
  <si>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</si>
  <si>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</si>
  <si>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</si>
  <si>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</si>
  <si>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</si>
  <si>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</si>
  <si>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</si>
  <si>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</si>
  <si>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</si>
  <si>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</si>
  <si>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</si>
  <si>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</si>
  <si>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</si>
  <si>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</si>
  <si>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</si>
  <si>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</si>
  <si>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</si>
  <si>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</si>
  <si>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</si>
  <si>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</si>
  <si>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</si>
  <si>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</si>
  <si>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</si>
  <si>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</si>
  <si>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</si>
  <si>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</si>
  <si>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</si>
  <si>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</si>
  <si>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</si>
  <si>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</si>
  <si>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</si>
  <si>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</si>
  <si>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</si>
  <si>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</si>
  <si>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</si>
  <si>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</si>
  <si>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</si>
  <si>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</si>
  <si>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</si>
  <si>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</si>
  <si>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</si>
  <si>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</si>
  <si>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</si>
  <si>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</si>
  <si>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</si>
  <si>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</si>
  <si>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</si>
  <si>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</si>
  <si>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</si>
  <si>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</si>
  <si>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</si>
  <si>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</si>
  <si>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</si>
  <si>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</si>
  <si>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</si>
  <si>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</si>
  <si>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</si>
  <si>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</si>
  <si>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</si>
  <si>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</si>
  <si>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</si>
  <si>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</si>
  <si>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</si>
  <si>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</si>
  <si>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</si>
  <si>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</si>
  <si>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</si>
  <si>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</si>
  <si>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</si>
  <si>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</si>
  <si>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OM.7B.16.1</t>
  </si>
  <si>
    <t>OM.7B.16.2</t>
  </si>
  <si>
    <t>OM.7B.16.3</t>
  </si>
  <si>
    <t>OM.7B.16.4</t>
  </si>
  <si>
    <t>OM.7B.16.5</t>
  </si>
  <si>
    <t>OM.7B.16.6</t>
  </si>
  <si>
    <t>OM.7B.16.7</t>
  </si>
  <si>
    <t>OM.7B.16.8</t>
  </si>
  <si>
    <t>OM.7B.16.9</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</si>
  <si>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</si>
  <si>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</si>
  <si>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</si>
  <si>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</si>
  <si>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</si>
  <si>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</si>
  <si>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</si>
  <si>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</si>
  <si>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</si>
  <si>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</si>
  <si>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</si>
  <si>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</si>
  <si>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</si>
  <si>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</si>
  <si>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</si>
  <si>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</si>
  <si>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</si>
  <si>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Guarantor (if applicable)</t>
  </si>
  <si>
    <t>Worksheet C: HTTHarmonised Glossary</t>
  </si>
  <si>
    <t>Worksheet E:  Optional ECB-ECAIs data</t>
  </si>
  <si>
    <t>OM.7B.17.7</t>
  </si>
  <si>
    <t>OM.7B.17.8</t>
  </si>
  <si>
    <t>OM.7B.17.9</t>
  </si>
  <si>
    <t>OHG.2.3</t>
  </si>
  <si>
    <t>Jyske Realkredit A/S</t>
  </si>
  <si>
    <t>www.jyskerealkredit.com</t>
  </si>
  <si>
    <t>Jyske Bank A/S</t>
  </si>
  <si>
    <t>529900ODI3047E2LIV03</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</si>
  <si>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</si>
  <si>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</si>
  <si>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</si>
  <si>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</si>
  <si>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</si>
  <si>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</si>
  <si>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</si>
  <si>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</si>
  <si>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</si>
  <si>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</si>
  <si>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</si>
  <si>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</si>
  <si>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</si>
  <si>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</si>
  <si>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</si>
  <si>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</si>
  <si>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</si>
  <si>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</si>
  <si>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</si>
  <si>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</si>
  <si>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</si>
  <si>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</si>
  <si>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</si>
  <si>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</si>
  <si>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</si>
  <si>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</si>
  <si>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</si>
  <si>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</si>
  <si>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</si>
  <si>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</si>
  <si>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</si>
  <si>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</si>
  <si>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</si>
  <si>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</si>
  <si>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</si>
  <si>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</si>
  <si>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</si>
  <si>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</si>
  <si>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</si>
  <si>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</si>
  <si>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</si>
  <si>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</si>
  <si>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</si>
  <si>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</si>
  <si>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</si>
  <si>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</si>
  <si>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</si>
  <si>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</si>
  <si>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</si>
  <si>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</si>
  <si>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</si>
  <si>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</si>
  <si>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</si>
  <si>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</si>
  <si>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</si>
  <si>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</si>
  <si>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</si>
  <si>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</si>
  <si>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</si>
  <si>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</si>
  <si>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</si>
  <si>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</si>
  <si>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</si>
  <si>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</si>
  <si>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</si>
  <si>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</si>
  <si>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</si>
  <si>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</si>
  <si>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</si>
  <si>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</si>
  <si>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</si>
  <si>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</si>
  <si>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</si>
  <si>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</si>
  <si>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</si>
  <si>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</si>
  <si>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</si>
  <si>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</si>
  <si>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</si>
  <si>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</si>
  <si>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</si>
  <si>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</si>
  <si>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</si>
  <si>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</si>
  <si>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</si>
  <si>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</si>
  <si>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</si>
  <si>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</si>
  <si>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</si>
  <si>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</si>
  <si>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</si>
  <si>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</si>
  <si>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</si>
  <si>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</si>
  <si>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</si>
  <si>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</si>
  <si>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</si>
  <si>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</si>
  <si>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</si>
  <si>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</si>
  <si>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</si>
  <si>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</si>
  <si>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</si>
  <si>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</si>
  <si>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</si>
  <si>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</si>
  <si>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</si>
  <si>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</si>
  <si>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</si>
  <si>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</si>
  <si>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</si>
  <si>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</si>
  <si>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</si>
  <si>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</si>
  <si>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</si>
  <si>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</si>
  <si>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</si>
  <si>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</si>
  <si>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</si>
  <si>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</si>
  <si>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</si>
  <si>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</si>
  <si>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</si>
  <si>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</si>
  <si>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</si>
  <si>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</si>
  <si>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</si>
  <si>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</si>
  <si>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</si>
  <si>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</si>
  <si>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</si>
  <si>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</si>
  <si>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</si>
  <si>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</si>
  <si>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</si>
  <si>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</si>
  <si>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</si>
  <si>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</si>
  <si>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</si>
  <si>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</si>
  <si>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</si>
  <si>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</si>
  <si>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</si>
  <si>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</si>
  <si>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</si>
  <si>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</si>
  <si>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</si>
  <si>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</si>
  <si>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</si>
  <si>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</si>
  <si>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</si>
  <si>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</si>
  <si>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</si>
  <si>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</si>
  <si>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</si>
  <si>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</si>
  <si>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</si>
  <si>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</si>
  <si>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</si>
  <si>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</si>
  <si>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</si>
  <si>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</si>
  <si>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</si>
  <si>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</si>
  <si>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</si>
  <si>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</si>
  <si>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</si>
  <si>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</si>
  <si>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</si>
  <si>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</si>
  <si>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</si>
  <si>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</si>
  <si>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</si>
  <si>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</si>
  <si>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</si>
  <si>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</si>
  <si>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</si>
  <si>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</si>
  <si>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</si>
  <si>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</si>
  <si>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</si>
  <si>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</si>
  <si>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</si>
  <si>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</si>
  <si>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</si>
  <si>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</si>
  <si>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</si>
  <si>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</si>
  <si>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</si>
  <si>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</si>
  <si>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</si>
  <si>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</si>
  <si>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</si>
  <si>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</si>
  <si>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</si>
  <si>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</si>
  <si>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</si>
  <si>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</si>
  <si>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</si>
  <si>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</si>
  <si>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</si>
  <si>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</si>
  <si>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</si>
  <si>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</si>
  <si>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Worksheet F: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</si>
  <si>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</si>
  <si>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</si>
  <si>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</si>
  <si>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</si>
  <si>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</si>
  <si>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</si>
  <si>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</si>
  <si>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</si>
  <si>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</si>
  <si>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</si>
  <si>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</si>
  <si>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</si>
  <si>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</si>
  <si>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</si>
  <si>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</si>
  <si>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</si>
  <si>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</si>
  <si>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</si>
  <si>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</si>
  <si>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</si>
  <si>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</si>
  <si>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</si>
  <si>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</si>
  <si>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</si>
  <si>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</si>
  <si>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</si>
  <si>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</si>
  <si>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</si>
  <si>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</si>
  <si>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</si>
  <si>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</si>
  <si>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</si>
  <si>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</si>
  <si>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</si>
  <si>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</si>
  <si>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</si>
  <si>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</si>
  <si>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</si>
  <si>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</si>
  <si>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</si>
  <si>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</si>
  <si>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</si>
  <si>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</si>
  <si>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</si>
  <si>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</si>
  <si>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</si>
  <si>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</si>
  <si>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</si>
  <si>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</si>
  <si>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</si>
  <si>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</si>
  <si>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</si>
  <si>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</si>
  <si>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</si>
  <si>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</si>
  <si>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</si>
  <si>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</si>
  <si>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</si>
  <si>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</si>
  <si>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</si>
  <si>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</si>
  <si>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</si>
  <si>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</si>
  <si>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</si>
  <si>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</si>
  <si>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</si>
  <si>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</si>
  <si>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</si>
  <si>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</si>
  <si>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</si>
  <si>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</si>
  <si>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</si>
  <si>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</si>
  <si>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</si>
  <si>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</si>
  <si>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</si>
  <si>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</si>
  <si>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</si>
  <si>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</si>
  <si>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</si>
  <si>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</si>
  <si>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</si>
  <si>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</si>
  <si>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</si>
  <si>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</si>
  <si>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</si>
  <si>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</si>
  <si>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</si>
  <si>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</si>
  <si>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</si>
  <si>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</si>
  <si>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</si>
  <si>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</si>
  <si>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</si>
  <si>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</si>
  <si>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</si>
  <si>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</si>
  <si>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</si>
  <si>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</si>
  <si>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</si>
  <si>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</si>
  <si>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</si>
  <si>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</si>
  <si>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</si>
  <si>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</si>
  <si>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</si>
  <si>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</si>
  <si>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</si>
  <si>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</si>
  <si>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</si>
  <si>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</si>
  <si>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</si>
  <si>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</si>
  <si>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</si>
  <si>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</si>
  <si>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</si>
  <si>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</si>
  <si>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</si>
  <si>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</si>
  <si>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</si>
  <si>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</si>
  <si>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</si>
  <si>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</si>
  <si>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</si>
  <si>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</si>
  <si>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</si>
  <si>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</si>
  <si>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</si>
  <si>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</si>
  <si>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</si>
  <si>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</si>
  <si>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</si>
  <si>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</si>
  <si>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</si>
  <si>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</si>
  <si>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</si>
  <si>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</si>
  <si>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</si>
  <si>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</si>
  <si>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</si>
  <si>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</si>
  <si>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</si>
  <si>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</si>
  <si>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</si>
  <si>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</si>
  <si>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</si>
  <si>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</si>
  <si>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</si>
  <si>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</si>
  <si>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</si>
  <si>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</si>
  <si>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</si>
  <si>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</si>
  <si>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</si>
  <si>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</si>
  <si>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</si>
  <si>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</si>
  <si>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</si>
  <si>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</si>
  <si>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</si>
  <si>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</si>
  <si>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</si>
  <si>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</si>
  <si>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</si>
  <si>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</si>
  <si>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</si>
  <si>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</si>
  <si>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</si>
  <si>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</si>
  <si>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</si>
  <si>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</si>
  <si>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</si>
  <si>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</si>
  <si>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</si>
  <si>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</si>
  <si>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</si>
  <si>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</si>
  <si>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</si>
  <si>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</si>
  <si>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</si>
  <si>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</si>
  <si>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</si>
  <si>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</si>
  <si>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</si>
  <si>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</si>
  <si>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</si>
  <si>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</si>
  <si>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</si>
  <si>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</si>
  <si>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</si>
  <si>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</si>
  <si>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B</t>
  </si>
  <si>
    <t>C</t>
  </si>
  <si>
    <t>D</t>
  </si>
  <si>
    <t>E</t>
  </si>
  <si>
    <t>F</t>
  </si>
  <si>
    <t>G</t>
  </si>
  <si>
    <t>Estimate B</t>
  </si>
  <si>
    <t>Estimate C</t>
  </si>
  <si>
    <t>Estimate D</t>
  </si>
  <si>
    <t>Estimate E</t>
  </si>
  <si>
    <t>Estimate F</t>
  </si>
  <si>
    <t>Estimate A</t>
  </si>
  <si>
    <t>&gt;240 + 6,500/M^2</t>
  </si>
  <si>
    <t>Estimate: &gt;240 + 6,500/M^2</t>
  </si>
  <si>
    <t>20. Loan Size Information</t>
  </si>
  <si>
    <t xml:space="preserve">21. Loan to Value (LTV) Information - UNINDEXED </t>
  </si>
  <si>
    <t>22. Loan to Value (LTV) Information - INDEXED</t>
  </si>
  <si>
    <t>23. Breakdown by Type</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</si>
  <si>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</si>
  <si>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</si>
  <si>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</si>
  <si>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</si>
  <si>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</si>
  <si>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</si>
  <si>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</si>
  <si>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</si>
  <si>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</si>
  <si>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</si>
  <si>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</si>
  <si>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</si>
  <si>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</si>
  <si>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</si>
  <si>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</si>
  <si>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</si>
  <si>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</si>
  <si>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</si>
  <si>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</si>
  <si>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</si>
  <si>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</si>
  <si>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</si>
  <si>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</si>
  <si>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</si>
  <si>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</si>
  <si>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</si>
  <si>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</si>
  <si>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</si>
  <si>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</si>
  <si>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</si>
  <si>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</si>
  <si>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</si>
  <si>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</si>
  <si>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</si>
  <si>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</si>
  <si>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</si>
  <si>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</si>
  <si>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</si>
  <si>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</si>
  <si>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</si>
  <si>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</si>
  <si>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</si>
  <si>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</si>
  <si>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</si>
  <si>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</si>
  <si>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</si>
  <si>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</si>
  <si>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</si>
  <si>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</si>
  <si>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</si>
  <si>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</si>
  <si>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</si>
  <si>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</si>
  <si>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</si>
  <si>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</si>
  <si>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</si>
  <si>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</si>
  <si>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</si>
  <si>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</si>
  <si>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</si>
  <si>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</si>
  <si>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</si>
  <si>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</si>
  <si>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</si>
  <si>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</si>
  <si>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</si>
  <si>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</si>
  <si>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</si>
  <si>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HTT 2021</t>
  </si>
  <si>
    <t>&lt;=52.5 + 1,650/M^2</t>
  </si>
  <si>
    <t xml:space="preserve"> &lt;=70 + 2,200/M^2</t>
  </si>
  <si>
    <t>&lt;=110 + 3,200/M^2</t>
  </si>
  <si>
    <t>&lt;=150 + 4,200/M^2</t>
  </si>
  <si>
    <t>&lt;=190 + 5,200/M^2</t>
  </si>
  <si>
    <t>&lt;=240 + 6,500/M^2</t>
  </si>
  <si>
    <t>Estimate:  &lt;=52.5 + 1,650/M^2</t>
  </si>
  <si>
    <t>Estimate: &lt;=70 + 2,200/M^2</t>
  </si>
  <si>
    <t>Estimate:  &lt;=110 + 3,200/M^2</t>
  </si>
  <si>
    <t>Estimate:  &lt;=150 + 4,200/M^2</t>
  </si>
  <si>
    <t>Estimate:  &lt;=190 + 5,200/M^2</t>
  </si>
  <si>
    <t>Estimate:  &lt;=240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</si>
  <si>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</si>
  <si>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</si>
  <si>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</si>
  <si>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</si>
  <si>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</si>
  <si>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</si>
  <si>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</si>
  <si>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</si>
  <si>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</si>
  <si>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</si>
  <si>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</si>
  <si>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</si>
  <si>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</si>
  <si>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</si>
  <si>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</si>
  <si>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</si>
  <si>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</si>
  <si>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</si>
  <si>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2021 Version</t>
  </si>
  <si>
    <t>Temporary tab Harmonised Transparency Template - Optional COVID 19 impact</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</si>
  <si>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</si>
  <si>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</si>
  <si>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</si>
  <si>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</si>
  <si>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</si>
  <si>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</si>
  <si>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</si>
  <si>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</si>
  <si>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</si>
  <si>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</si>
  <si>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</si>
  <si>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</si>
  <si>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</si>
  <si>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</si>
  <si>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</si>
  <si>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</si>
  <si>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</si>
  <si>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</si>
  <si>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</si>
  <si>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</si>
  <si>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</si>
  <si>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</si>
  <si>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</si>
  <si>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</si>
  <si>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</si>
  <si>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</si>
  <si>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</si>
  <si>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</si>
  <si>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</si>
  <si>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</si>
  <si>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</si>
  <si>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</si>
  <si>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</si>
  <si>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</si>
  <si>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</si>
  <si>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</si>
  <si>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</si>
  <si>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</si>
  <si>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</si>
  <si>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</si>
  <si>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</si>
  <si>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</si>
  <si>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</si>
  <si>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</si>
  <si>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</si>
  <si>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</si>
  <si>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</si>
  <si>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</si>
  <si>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</si>
  <si>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</si>
  <si>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</si>
  <si>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</si>
  <si>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</si>
  <si>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</si>
  <si>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</si>
  <si>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</si>
  <si>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</si>
  <si>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</si>
  <si>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</si>
  <si>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</si>
  <si>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</si>
  <si>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</si>
  <si>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</si>
  <si>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</si>
  <si>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</si>
  <si>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</si>
  <si>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</si>
  <si>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</si>
  <si>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</si>
  <si>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</si>
  <si>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Optional information eg, Number of borrowers</t>
  </si>
  <si>
    <t>OSM.2.2.2</t>
  </si>
  <si>
    <t>Optional information eg, Number of guarantors</t>
  </si>
  <si>
    <t>OSM.2.2.3</t>
  </si>
  <si>
    <t>OSM.2.2.4</t>
  </si>
  <si>
    <t>OSM.2.2.5</t>
  </si>
  <si>
    <t>OSM.2.2.6</t>
  </si>
  <si>
    <t>% Total Sustainable Mortgages</t>
  </si>
  <si>
    <t>SM.2.3.1</t>
  </si>
  <si>
    <t>OSM.2.3.1</t>
  </si>
  <si>
    <t>OSM.2.3.2</t>
  </si>
  <si>
    <t>OSM.2.3.3</t>
  </si>
  <si>
    <t>OSM.2.3.4</t>
  </si>
  <si>
    <t>OSM.2.3.5</t>
  </si>
  <si>
    <t>OSM.2.3.6</t>
  </si>
  <si>
    <t>SM.2.4.1</t>
  </si>
  <si>
    <t>European Union</t>
  </si>
  <si>
    <t>SM.2.4.2</t>
  </si>
  <si>
    <t>Austria</t>
  </si>
  <si>
    <t>SM.2.4.3</t>
  </si>
  <si>
    <t>Belgium</t>
  </si>
  <si>
    <t>SM.2.4.4</t>
  </si>
  <si>
    <t>Bulgaria</t>
  </si>
  <si>
    <t>SM.2.4.5</t>
  </si>
  <si>
    <t>Croatia</t>
  </si>
  <si>
    <t>SM.2.4.6</t>
  </si>
  <si>
    <t>Cyprus</t>
  </si>
  <si>
    <t>SM.2.4.7</t>
  </si>
  <si>
    <t>Czechia</t>
  </si>
  <si>
    <t>SM.2.4.8</t>
  </si>
  <si>
    <t>Manuelt. Alle energimærker fra DK</t>
  </si>
  <si>
    <t>SM.2.4.9</t>
  </si>
  <si>
    <t>Estonia</t>
  </si>
  <si>
    <t>SM.2.4.10</t>
  </si>
  <si>
    <t>Finland</t>
  </si>
  <si>
    <t>SM.2.4.11</t>
  </si>
  <si>
    <t>France</t>
  </si>
  <si>
    <t>SM.2.4.12</t>
  </si>
  <si>
    <t>Germany</t>
  </si>
  <si>
    <t>SM.2.4.13</t>
  </si>
  <si>
    <t>Greece</t>
  </si>
  <si>
    <t>SM.2.4.14</t>
  </si>
  <si>
    <t>Netherlands</t>
  </si>
  <si>
    <t>SM.2.4.15</t>
  </si>
  <si>
    <t>Hungary</t>
  </si>
  <si>
    <t>SM.2.4.16</t>
  </si>
  <si>
    <t>Ireland</t>
  </si>
  <si>
    <t>SM.2.4.17</t>
  </si>
  <si>
    <t>Italy</t>
  </si>
  <si>
    <t>SM.2.4.18</t>
  </si>
  <si>
    <t>Latvia</t>
  </si>
  <si>
    <t>SM.2.4.19</t>
  </si>
  <si>
    <t>Lithuania</t>
  </si>
  <si>
    <t>SM.2.4.20</t>
  </si>
  <si>
    <t>Luxembourg</t>
  </si>
  <si>
    <t>SM.2.4.21</t>
  </si>
  <si>
    <t>Malta</t>
  </si>
  <si>
    <t>SM.2.4.22</t>
  </si>
  <si>
    <t>Poland</t>
  </si>
  <si>
    <t>SM.2.4.23</t>
  </si>
  <si>
    <t>Portugal</t>
  </si>
  <si>
    <t>SM.2.4.24</t>
  </si>
  <si>
    <t>Romania</t>
  </si>
  <si>
    <t>SM.2.4.25</t>
  </si>
  <si>
    <t>Slovakia</t>
  </si>
  <si>
    <t>SM.2.4.26</t>
  </si>
  <si>
    <t>Slovenia</t>
  </si>
  <si>
    <t>SM.2.4.27</t>
  </si>
  <si>
    <t>Spain</t>
  </si>
  <si>
    <t>SM.2.4.28</t>
  </si>
  <si>
    <t>Sweden</t>
  </si>
  <si>
    <t>SM.2.4.29</t>
  </si>
  <si>
    <t>SM.2.4.30</t>
  </si>
  <si>
    <t>Iceland</t>
  </si>
  <si>
    <t>SM.2.4.31</t>
  </si>
  <si>
    <t>Liechtenstein</t>
  </si>
  <si>
    <t>SM.2.4.32</t>
  </si>
  <si>
    <t>Norway</t>
  </si>
  <si>
    <t>SM.2.4.33</t>
  </si>
  <si>
    <t>SM.2.4.34</t>
  </si>
  <si>
    <t>SM.2.4.35</t>
  </si>
  <si>
    <t>United Kingdom</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</si>
  <si>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</si>
  <si>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</si>
  <si>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</si>
  <si>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</si>
  <si>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</si>
  <si>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</si>
  <si>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</si>
  <si>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</si>
  <si>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</si>
  <si>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</si>
  <si>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</si>
  <si>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</si>
  <si>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</si>
  <si>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</si>
  <si>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</si>
  <si>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</si>
  <si>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</si>
  <si>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</si>
  <si>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</si>
  <si>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</si>
  <si>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</si>
  <si>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</si>
  <si>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</si>
  <si>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</si>
  <si>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</si>
  <si>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</si>
  <si>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</si>
  <si>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</si>
  <si>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</si>
  <si>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</si>
  <si>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</si>
  <si>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</si>
  <si>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</si>
  <si>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</si>
  <si>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</si>
  <si>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</si>
  <si>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</si>
  <si>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</si>
  <si>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</si>
  <si>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</si>
  <si>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</si>
  <si>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</si>
  <si>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</si>
  <si>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</si>
  <si>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</si>
  <si>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</si>
  <si>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</si>
  <si>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</si>
  <si>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</si>
  <si>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</si>
  <si>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</si>
  <si>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</si>
  <si>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</si>
  <si>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</si>
  <si>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</si>
  <si>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</si>
  <si>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</si>
  <si>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</si>
  <si>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</si>
  <si>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</si>
  <si>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</si>
  <si>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</si>
  <si>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</si>
  <si>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</si>
  <si>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</si>
  <si>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</si>
  <si>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</si>
  <si>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</si>
  <si>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</si>
  <si>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</si>
  <si>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</si>
  <si>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</si>
  <si>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</si>
  <si>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</si>
  <si>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</si>
  <si>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</si>
  <si>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</si>
  <si>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</si>
  <si>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</si>
  <si>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</si>
  <si>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</si>
  <si>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</si>
  <si>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</si>
  <si>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</si>
  <si>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</si>
  <si>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</si>
  <si>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</si>
  <si>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</si>
  <si>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</si>
  <si>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</si>
  <si>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</si>
  <si>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</si>
  <si>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</si>
  <si>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</si>
  <si>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</si>
  <si>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</si>
  <si>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</si>
  <si>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</si>
  <si>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</si>
  <si>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</si>
  <si>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</si>
  <si>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</si>
  <si>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</si>
  <si>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</si>
  <si>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</si>
  <si>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</si>
  <si>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</si>
  <si>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</si>
  <si>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</si>
  <si>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</si>
  <si>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</si>
  <si>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</si>
  <si>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</si>
  <si>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</si>
  <si>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</si>
  <si>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</si>
  <si>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</si>
  <si>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</si>
  <si>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</si>
  <si>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</si>
  <si>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</si>
  <si>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</si>
  <si>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</si>
  <si>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</si>
  <si>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</si>
  <si>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</si>
  <si>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</si>
  <si>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</si>
  <si>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</si>
  <si>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</si>
  <si>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</si>
  <si>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</si>
  <si>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</si>
  <si>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</si>
  <si>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</si>
  <si>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</si>
  <si>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</si>
  <si>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</si>
  <si>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</si>
  <si>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</si>
  <si>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</si>
  <si>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</si>
  <si>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</si>
  <si>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</si>
  <si>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</si>
  <si>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</si>
  <si>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</si>
  <si>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</si>
  <si>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</si>
  <si>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</si>
  <si>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</si>
  <si>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</si>
  <si>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</si>
  <si>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</si>
  <si>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</si>
  <si>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</si>
  <si>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</si>
  <si>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</si>
  <si>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</si>
  <si>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</si>
  <si>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</si>
  <si>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</si>
  <si>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</si>
  <si>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</si>
  <si>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</si>
  <si>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</si>
  <si>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</si>
  <si>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</si>
  <si>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</si>
  <si>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</si>
  <si>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</si>
  <si>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</si>
  <si>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</si>
  <si>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</si>
  <si>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</si>
  <si>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</si>
  <si>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</si>
  <si>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</si>
  <si>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</si>
  <si>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</si>
  <si>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</si>
  <si>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</si>
  <si>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</si>
  <si>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</si>
  <si>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</si>
  <si>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</si>
  <si>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</si>
  <si>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</si>
  <si>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</si>
  <si>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</si>
  <si>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</si>
  <si>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</si>
  <si>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</si>
  <si>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</si>
  <si>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</si>
  <si>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</si>
  <si>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</si>
  <si>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</si>
  <si>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</si>
  <si>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</si>
  <si>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</si>
  <si>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</si>
  <si>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</si>
  <si>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</si>
  <si>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</si>
  <si>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</si>
  <si>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</si>
  <si>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</si>
  <si>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</si>
  <si>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</si>
  <si>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</si>
  <si>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</si>
  <si>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</si>
  <si>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</si>
  <si>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</si>
  <si>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</si>
  <si>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</si>
  <si>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</si>
  <si>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</si>
  <si>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</si>
  <si>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</si>
  <si>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</si>
  <si>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</si>
  <si>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</si>
  <si>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</si>
  <si>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</si>
  <si>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</si>
  <si>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</si>
  <si>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</si>
  <si>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</si>
  <si>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</si>
  <si>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</si>
  <si>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</si>
  <si>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</si>
  <si>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</si>
  <si>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</si>
  <si>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</si>
  <si>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</si>
  <si>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</si>
  <si>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</si>
  <si>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</si>
  <si>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</si>
  <si>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</si>
  <si>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</si>
  <si>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</si>
  <si>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</si>
  <si>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</si>
  <si>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</si>
  <si>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</si>
  <si>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</si>
  <si>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</si>
  <si>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</si>
  <si>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</si>
  <si>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</si>
  <si>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</si>
  <si>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</si>
  <si>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</si>
  <si>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</si>
  <si>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</si>
  <si>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</si>
  <si>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</si>
  <si>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</si>
  <si>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</si>
  <si>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</si>
  <si>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</si>
  <si>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</si>
  <si>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</si>
  <si>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</si>
  <si>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</si>
  <si>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</si>
  <si>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</si>
  <si>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</si>
  <si>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</si>
  <si>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</si>
  <si>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</si>
  <si>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</si>
  <si>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</si>
  <si>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</si>
  <si>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</si>
  <si>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</si>
  <si>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</si>
  <si>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</si>
  <si>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</si>
  <si>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</si>
  <si>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</si>
  <si>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</si>
  <si>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</si>
  <si>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</si>
  <si>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</si>
  <si>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</si>
  <si>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</si>
  <si>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</si>
  <si>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</si>
  <si>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</si>
  <si>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</si>
  <si>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</si>
  <si>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</si>
  <si>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</si>
  <si>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</si>
  <si>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</si>
  <si>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</si>
  <si>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</si>
  <si>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</si>
  <si>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</si>
  <si>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</si>
  <si>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</si>
  <si>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</si>
  <si>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</si>
  <si>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</si>
  <si>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</si>
  <si>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</si>
  <si>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</si>
  <si>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</si>
  <si>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</si>
  <si>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</si>
  <si>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</si>
  <si>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</si>
  <si>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</si>
  <si>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</si>
  <si>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</si>
  <si>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</si>
  <si>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</si>
  <si>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</si>
  <si>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</si>
  <si>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</si>
  <si>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</si>
  <si>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</si>
  <si>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</si>
  <si>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</si>
  <si>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</si>
  <si>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</si>
  <si>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</si>
  <si>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</si>
  <si>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</si>
  <si>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</si>
  <si>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</si>
  <si>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</si>
  <si>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</si>
  <si>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</si>
  <si>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</si>
  <si>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</si>
  <si>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</si>
  <si>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</si>
  <si>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</si>
  <si>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</si>
  <si>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</si>
  <si>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</si>
  <si>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</si>
  <si>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</si>
  <si>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</si>
  <si>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</si>
  <si>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</si>
  <si>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</si>
  <si>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</si>
  <si>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</si>
  <si>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</si>
  <si>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</si>
  <si>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</si>
  <si>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</si>
  <si>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</si>
  <si>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</si>
  <si>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</si>
  <si>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</si>
  <si>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</si>
  <si>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</si>
  <si>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</si>
  <si>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</si>
  <si>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</si>
  <si>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</si>
  <si>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</si>
  <si>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</si>
  <si>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</si>
  <si>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</si>
  <si>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</si>
  <si>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</si>
  <si>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</si>
  <si>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</si>
  <si>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</si>
  <si>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</si>
  <si>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</si>
  <si>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</si>
  <si>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</si>
  <si>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</si>
  <si>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</si>
  <si>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</si>
  <si>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</si>
  <si>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</si>
  <si>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</si>
  <si>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</si>
  <si>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</si>
  <si>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</si>
  <si>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</si>
  <si>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</si>
  <si>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</si>
  <si>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</si>
  <si>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</si>
  <si>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</si>
  <si>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</si>
  <si>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</si>
  <si>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</si>
  <si>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</si>
  <si>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</si>
  <si>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</si>
  <si>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</si>
  <si>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</si>
  <si>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</si>
  <si>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</si>
  <si>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</si>
  <si>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</si>
  <si>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</si>
  <si>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</si>
  <si>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</si>
  <si>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</si>
  <si>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</si>
  <si>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</si>
  <si>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</si>
  <si>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</si>
  <si>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</si>
  <si>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</si>
  <si>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</si>
  <si>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</si>
  <si>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</si>
  <si>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</si>
  <si>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</si>
  <si>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</si>
  <si>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</si>
  <si>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</si>
  <si>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</si>
  <si>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</si>
  <si>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</si>
  <si>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</si>
  <si>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</si>
  <si>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</si>
  <si>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</si>
  <si>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</si>
  <si>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</si>
  <si>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</si>
  <si>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</si>
  <si>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</si>
  <si>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</si>
  <si>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</si>
  <si>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</si>
  <si>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</si>
  <si>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</si>
  <si>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</si>
  <si>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</si>
  <si>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</si>
  <si>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</si>
  <si>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</si>
  <si>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</si>
  <si>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</si>
  <si>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</si>
  <si>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</si>
  <si>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</si>
  <si>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</si>
  <si>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</si>
  <si>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</si>
  <si>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</si>
  <si>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</si>
  <si>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</si>
  <si>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</si>
  <si>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</si>
  <si>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</si>
  <si>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</si>
  <si>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</si>
  <si>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</si>
  <si>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</si>
  <si>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</si>
  <si>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</si>
  <si>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</si>
  <si>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</si>
  <si>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</si>
  <si>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</si>
  <si>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</si>
  <si>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</si>
  <si>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</si>
  <si>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</si>
  <si>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</si>
  <si>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</si>
  <si>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</si>
  <si>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</si>
  <si>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</si>
  <si>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31 March 2021</t>
  </si>
  <si>
    <t>Counterparty 1</t>
  </si>
  <si>
    <t>Counterparty 2</t>
  </si>
  <si>
    <t>Counterparty 3</t>
  </si>
  <si>
    <t>Counterparty 4</t>
  </si>
  <si>
    <t>Reporting Date: 04/05/2021</t>
  </si>
  <si>
    <t>Cut-off Date: 31/03/2021</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</si>
  <si>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</si>
  <si>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</si>
  <si>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</si>
  <si>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</si>
  <si>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</si>
  <si>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</si>
  <si>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</si>
  <si>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</si>
  <si>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</si>
  <si>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</si>
  <si>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</si>
  <si>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</si>
  <si>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</si>
  <si>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</si>
  <si>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</si>
  <si>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Account Bank</t>
  </si>
  <si>
    <t>Stand-by Account Bank</t>
  </si>
  <si>
    <t xml:space="preserve">Interest Rate Swap Provider </t>
  </si>
  <si>
    <t xml:space="preserve">Covered Bond Swap Provider </t>
  </si>
  <si>
    <t>Paying Agent</t>
  </si>
  <si>
    <t>Other optional/relevant information</t>
  </si>
  <si>
    <t>Czech Republic</t>
  </si>
  <si>
    <t>o/w Greenland</t>
  </si>
  <si>
    <t>o/w Faroe Islands</t>
  </si>
  <si>
    <t>o/w Social &amp; Cultural purposes</t>
  </si>
  <si>
    <t>Residual Life Buckets of Cover assets [i.e. how is the contractual and/or expected residual life defined? What assumptions eg, in terms of prepayments? etc.]</t>
  </si>
  <si>
    <t>529900R9HQNZRT2OXB26</t>
  </si>
  <si>
    <t>Jyske Bank</t>
  </si>
  <si>
    <t>Nordea</t>
  </si>
  <si>
    <t>Total Assets</t>
  </si>
  <si>
    <t>1-&lt;30 days</t>
  </si>
  <si>
    <t>30-&lt;60 days</t>
  </si>
  <si>
    <t>60-&lt;90 days</t>
  </si>
  <si>
    <t>90-&lt;180 days</t>
  </si>
  <si>
    <t>&gt;= 180 days</t>
  </si>
  <si>
    <t>(DKKbn – except Tier 1 and Solvency ratio)</t>
  </si>
  <si>
    <t>Q1 2021</t>
  </si>
  <si>
    <t>Q4 2020</t>
  </si>
  <si>
    <t>Q3 2020</t>
  </si>
  <si>
    <t>Q2 2020</t>
  </si>
  <si>
    <t>of which: Used/registered for covered bond collateral pool</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</si>
  <si>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</si>
  <si>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</si>
  <si>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</si>
  <si>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</si>
  <si>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</si>
  <si>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</si>
  <si>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</si>
  <si>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</si>
  <si>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</si>
  <si>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</si>
  <si>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</si>
  <si>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</si>
  <si>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</si>
  <si>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Note: 90-days arrear as of Q1 2021  (See definition in table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</si>
</sst>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 numFmtId="170" formatCode="#,##0.0"/>
    <numFmt numFmtId="171" formatCode="_ * #,##0.000_ ;_ * \-#,##0.000_ ;_ * &quot;-&quot;??_ ;_ @_ "/>
  </numFmts>
  <fonts count="8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22" fillId="0" borderId="0"/>
    <xf numFmtId="0" fontId="22" fillId="0" borderId="0"/>
    <xf numFmtId="0" fontId="38"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xf numFmtId="0" fontId="21" fillId="0" borderId="0"/>
    <xf numFmtId="0" fontId="1" fillId="0" borderId="0"/>
    <xf numFmtId="0" fontId="21" fillId="0" borderId="0">
      <alignment horizontal="left" wrapText="1"/>
    </xf>
  </cellStyleXfs>
  <cellXfs count="605">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3"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167" fontId="9" fillId="3" borderId="2"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3" fillId="3" borderId="0" xfId="0" applyFont="1" applyFill="1" applyBorder="1"/>
    <xf numFmtId="0" fontId="23" fillId="3" borderId="1" xfId="0" applyFont="1" applyFill="1" applyBorder="1"/>
    <xf numFmtId="9" fontId="24" fillId="3" borderId="2" xfId="2" applyFont="1" applyFill="1" applyBorder="1"/>
    <xf numFmtId="0" fontId="14" fillId="3" borderId="0" xfId="0" applyFont="1" applyFill="1" applyBorder="1" applyAlignment="1">
      <alignment horizontal="justify" vertical="center"/>
    </xf>
    <xf numFmtId="0" fontId="25" fillId="4" borderId="0" xfId="6" applyFont="1" applyFill="1" applyBorder="1"/>
    <xf numFmtId="0" fontId="26" fillId="3" borderId="0" xfId="0" applyFont="1" applyFill="1" applyBorder="1" applyAlignment="1">
      <alignment horizontal="center" vertical="center" wrapText="1"/>
    </xf>
    <xf numFmtId="0" fontId="27" fillId="3" borderId="0" xfId="0" applyFont="1" applyFill="1" applyBorder="1" applyAlignment="1">
      <alignment horizontal="left" vertical="top"/>
    </xf>
    <xf numFmtId="0" fontId="28" fillId="3" borderId="0" xfId="0" applyFont="1" applyFill="1" applyBorder="1" applyAlignment="1">
      <alignment horizontal="center" vertical="center"/>
    </xf>
    <xf numFmtId="0" fontId="2" fillId="3" borderId="0" xfId="0" applyFont="1" applyFill="1"/>
    <xf numFmtId="0" fontId="20"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9" fillId="3" borderId="0" xfId="0" applyFont="1" applyFill="1"/>
    <xf numFmtId="0" fontId="29" fillId="3" borderId="0" xfId="0" applyFont="1" applyFill="1" applyBorder="1" applyAlignment="1">
      <alignment vertical="center"/>
    </xf>
    <xf numFmtId="0" fontId="29" fillId="3" borderId="0" xfId="0" applyFont="1" applyFill="1" applyBorder="1"/>
    <xf numFmtId="0" fontId="29" fillId="3" borderId="0" xfId="0" applyFont="1" applyFill="1" applyBorder="1" applyAlignment="1">
      <alignment horizontal="left" vertical="center" indent="1"/>
    </xf>
    <xf numFmtId="0" fontId="29" fillId="3" borderId="1" xfId="0" applyFont="1" applyFill="1" applyBorder="1" applyAlignment="1">
      <alignment horizontal="left" vertical="center"/>
    </xf>
    <xf numFmtId="0" fontId="29" fillId="3" borderId="1" xfId="0" applyFont="1" applyFill="1" applyBorder="1"/>
    <xf numFmtId="0" fontId="29" fillId="3" borderId="2" xfId="0" applyFont="1" applyFill="1" applyBorder="1"/>
    <xf numFmtId="165" fontId="29" fillId="3" borderId="2" xfId="1" applyNumberFormat="1" applyFont="1" applyFill="1" applyBorder="1"/>
    <xf numFmtId="0" fontId="31" fillId="3" borderId="2" xfId="0" applyFont="1" applyFill="1" applyBorder="1"/>
    <xf numFmtId="0" fontId="32" fillId="3" borderId="0" xfId="0" applyFont="1" applyFill="1" applyBorder="1"/>
    <xf numFmtId="0" fontId="33" fillId="2" borderId="1" xfId="0" applyFont="1" applyFill="1" applyBorder="1"/>
    <xf numFmtId="0" fontId="29" fillId="2" borderId="1" xfId="0" applyFont="1" applyFill="1" applyBorder="1"/>
    <xf numFmtId="166" fontId="29" fillId="3" borderId="2" xfId="1" applyNumberFormat="1" applyFont="1" applyFill="1" applyBorder="1"/>
    <xf numFmtId="166" fontId="29" fillId="3" borderId="0" xfId="1" applyNumberFormat="1" applyFont="1" applyFill="1" applyAlignment="1">
      <alignment horizontal="center"/>
    </xf>
    <xf numFmtId="0" fontId="29" fillId="3" borderId="0" xfId="0" applyFont="1" applyFill="1" applyAlignment="1">
      <alignment horizontal="center"/>
    </xf>
    <xf numFmtId="166" fontId="34" fillId="3" borderId="2" xfId="1" applyNumberFormat="1" applyFont="1" applyFill="1" applyBorder="1" applyAlignment="1">
      <alignment horizontal="center"/>
    </xf>
    <xf numFmtId="168" fontId="29" fillId="3" borderId="0" xfId="2" applyNumberFormat="1" applyFont="1" applyFill="1" applyAlignment="1">
      <alignment horizontal="right"/>
    </xf>
    <xf numFmtId="166" fontId="29" fillId="3" borderId="0" xfId="1" applyNumberFormat="1" applyFont="1" applyFill="1" applyAlignment="1">
      <alignment horizontal="right"/>
    </xf>
    <xf numFmtId="168" fontId="34" fillId="3" borderId="2" xfId="2" applyNumberFormat="1" applyFont="1" applyFill="1" applyBorder="1" applyAlignment="1">
      <alignment horizontal="right"/>
    </xf>
    <xf numFmtId="0" fontId="33" fillId="2" borderId="0" xfId="0" applyFont="1" applyFill="1" applyBorder="1" applyAlignment="1">
      <alignment horizontal="left"/>
    </xf>
    <xf numFmtId="0" fontId="33" fillId="2" borderId="0" xfId="0" applyFont="1" applyFill="1" applyBorder="1" applyAlignment="1">
      <alignment horizontal="right"/>
    </xf>
    <xf numFmtId="0" fontId="29" fillId="2" borderId="0" xfId="0" applyFont="1" applyFill="1" applyBorder="1"/>
    <xf numFmtId="0" fontId="29" fillId="3" borderId="1" xfId="0" applyFont="1" applyFill="1" applyBorder="1" applyAlignment="1">
      <alignment horizontal="right" wrapText="1"/>
    </xf>
    <xf numFmtId="0" fontId="29" fillId="3" borderId="0" xfId="0" applyFont="1" applyFill="1" applyAlignment="1">
      <alignment wrapText="1"/>
    </xf>
    <xf numFmtId="0" fontId="4" fillId="0" borderId="0" xfId="0" applyFont="1" applyFill="1" applyBorder="1"/>
    <xf numFmtId="0" fontId="33" fillId="2" borderId="0" xfId="0" applyFont="1" applyFill="1" applyAlignment="1">
      <alignment horizontal="left"/>
    </xf>
    <xf numFmtId="166" fontId="34" fillId="3" borderId="2" xfId="1" applyNumberFormat="1" applyFont="1" applyFill="1" applyBorder="1" applyAlignment="1">
      <alignment horizontal="right"/>
    </xf>
    <xf numFmtId="0" fontId="29" fillId="3" borderId="0" xfId="0" quotePrefix="1" applyFont="1" applyFill="1" applyBorder="1" applyAlignment="1">
      <alignment vertical="center"/>
    </xf>
    <xf numFmtId="0" fontId="29" fillId="3" borderId="0" xfId="0" quotePrefix="1" applyFont="1" applyFill="1"/>
    <xf numFmtId="164" fontId="29" fillId="3" borderId="2" xfId="1" applyFont="1" applyFill="1" applyBorder="1" applyAlignment="1">
      <alignment horizontal="right"/>
    </xf>
    <xf numFmtId="164" fontId="34" fillId="3" borderId="2" xfId="1" applyFont="1" applyFill="1" applyBorder="1" applyAlignment="1">
      <alignment horizontal="right"/>
    </xf>
    <xf numFmtId="166" fontId="29" fillId="3" borderId="0" xfId="1" applyNumberFormat="1" applyFont="1" applyFill="1" applyBorder="1" applyAlignment="1">
      <alignment vertical="center"/>
    </xf>
    <xf numFmtId="168" fontId="29" fillId="3" borderId="0" xfId="2" applyNumberFormat="1" applyFont="1" applyFill="1" applyBorder="1" applyAlignment="1">
      <alignment vertical="center"/>
    </xf>
    <xf numFmtId="168" fontId="31" fillId="3" borderId="2" xfId="2" applyNumberFormat="1" applyFont="1" applyFill="1" applyBorder="1"/>
    <xf numFmtId="0" fontId="33" fillId="3" borderId="0" xfId="0" applyFont="1" applyFill="1" applyBorder="1" applyAlignment="1">
      <alignment horizontal="right"/>
    </xf>
    <xf numFmtId="0" fontId="0" fillId="3" borderId="0" xfId="0" applyFill="1" applyBorder="1" applyAlignment="1">
      <alignment horizontal="right"/>
    </xf>
    <xf numFmtId="166" fontId="29" fillId="3" borderId="0" xfId="0" applyNumberFormat="1" applyFont="1" applyFill="1"/>
    <xf numFmtId="168" fontId="29"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9" fillId="3" borderId="2" xfId="1" applyNumberFormat="1" applyFont="1" applyFill="1" applyBorder="1" applyAlignment="1">
      <alignment horizontal="right"/>
    </xf>
    <xf numFmtId="164" fontId="29" fillId="3" borderId="2" xfId="1" applyNumberFormat="1" applyFont="1" applyFill="1" applyBorder="1" applyAlignment="1">
      <alignment horizontal="right"/>
    </xf>
    <xf numFmtId="164" fontId="34" fillId="3" borderId="2" xfId="1" applyNumberFormat="1" applyFont="1" applyFill="1" applyBorder="1" applyAlignment="1">
      <alignment horizontal="right"/>
    </xf>
    <xf numFmtId="164" fontId="29" fillId="3" borderId="0" xfId="1" applyFont="1" applyFill="1" applyAlignment="1">
      <alignment horizontal="right"/>
    </xf>
    <xf numFmtId="164" fontId="29" fillId="3" borderId="1" xfId="1" applyFont="1" applyFill="1" applyBorder="1" applyAlignment="1">
      <alignment horizontal="right"/>
    </xf>
    <xf numFmtId="169" fontId="22" fillId="4" borderId="0" xfId="6" applyNumberFormat="1" applyFont="1" applyFill="1" applyBorder="1" applyAlignment="1">
      <alignment horizontal="center"/>
    </xf>
    <xf numFmtId="0" fontId="14" fillId="3" borderId="0" xfId="0" applyFont="1" applyFill="1" applyBorder="1" applyAlignment="1">
      <alignment horizontal="left" vertical="center"/>
    </xf>
    <xf numFmtId="0" fontId="35"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8" fillId="3" borderId="0" xfId="3" applyFont="1" applyFill="1" applyBorder="1" applyAlignment="1" applyProtection="1"/>
    <xf numFmtId="168" fontId="29" fillId="3" borderId="0" xfId="2" applyNumberFormat="1" applyFont="1" applyFill="1" applyAlignment="1">
      <alignment horizontal="right" vertical="center"/>
    </xf>
    <xf numFmtId="166" fontId="29" fillId="3" borderId="0" xfId="1" applyNumberFormat="1" applyFont="1" applyFill="1" applyAlignment="1">
      <alignment horizontal="center" vertical="center"/>
    </xf>
    <xf numFmtId="0" fontId="37" fillId="3" borderId="0" xfId="0" applyFont="1" applyFill="1" applyBorder="1" applyAlignment="1">
      <alignment horizontal="left" indent="1"/>
    </xf>
    <xf numFmtId="0" fontId="2" fillId="3" borderId="0" xfId="0" applyFont="1" applyFill="1" applyBorder="1" applyAlignment="1">
      <alignment horizontal="left" indent="1"/>
    </xf>
    <xf numFmtId="168" fontId="29" fillId="3" borderId="0" xfId="0" applyNumberFormat="1" applyFont="1" applyFill="1" applyAlignment="1">
      <alignment horizontal="center"/>
    </xf>
    <xf numFmtId="168" fontId="29" fillId="3" borderId="0" xfId="0" applyNumberFormat="1" applyFont="1" applyFill="1"/>
    <xf numFmtId="168" fontId="34"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70"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9"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9"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42" fillId="3" borderId="0" xfId="0" applyFont="1" applyFill="1" applyBorder="1" applyAlignment="1">
      <alignment vertical="center"/>
    </xf>
    <xf numFmtId="0" fontId="41"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3" fillId="2" borderId="0" xfId="0" applyFont="1" applyFill="1" applyBorder="1" applyAlignment="1">
      <alignment vertical="center"/>
    </xf>
    <xf numFmtId="0" fontId="43" fillId="2" borderId="0" xfId="0" applyFont="1" applyFill="1" applyBorder="1" applyAlignment="1">
      <alignment horizontal="left" vertical="center"/>
    </xf>
    <xf numFmtId="0" fontId="44"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5"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5"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5" fillId="0" borderId="0" xfId="0" applyFont="1" applyBorder="1"/>
    <xf numFmtId="0" fontId="45"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6" fillId="5" borderId="0" xfId="0" applyFont="1" applyFill="1" applyBorder="1"/>
    <xf numFmtId="0" fontId="47" fillId="5" borderId="0" xfId="0" applyFont="1" applyFill="1" applyBorder="1"/>
    <xf numFmtId="0" fontId="48" fillId="6" borderId="4" xfId="0" applyFont="1" applyFill="1" applyBorder="1" applyAlignment="1">
      <alignment horizontal="left" vertical="center" wrapText="1" indent="1"/>
    </xf>
    <xf numFmtId="0" fontId="48" fillId="6" borderId="8" xfId="0" applyFont="1" applyFill="1" applyBorder="1" applyAlignment="1">
      <alignment horizontal="left" vertical="center" wrapText="1" indent="1"/>
    </xf>
    <xf numFmtId="0" fontId="49" fillId="5" borderId="21" xfId="0" applyFont="1" applyFill="1" applyBorder="1" applyAlignment="1">
      <alignment vertical="center" wrapText="1"/>
    </xf>
    <xf numFmtId="0" fontId="49" fillId="5" borderId="24" xfId="0" applyFont="1" applyFill="1" applyBorder="1" applyAlignment="1">
      <alignment vertical="center" wrapText="1"/>
    </xf>
    <xf numFmtId="0" fontId="46" fillId="5" borderId="24" xfId="0" applyFont="1" applyFill="1" applyBorder="1" applyAlignment="1">
      <alignment vertical="center" wrapText="1"/>
    </xf>
    <xf numFmtId="0" fontId="49" fillId="5" borderId="24" xfId="0" applyFont="1" applyFill="1" applyBorder="1" applyAlignment="1">
      <alignment horizontal="justify" vertical="center" wrapText="1"/>
    </xf>
    <xf numFmtId="0" fontId="49" fillId="5" borderId="29" xfId="0" applyFont="1" applyFill="1" applyBorder="1" applyAlignment="1">
      <alignment vertical="center" wrapText="1"/>
    </xf>
    <xf numFmtId="0" fontId="46" fillId="5" borderId="0" xfId="0" applyFont="1" applyFill="1" applyBorder="1" applyAlignment="1">
      <alignment vertical="top" wrapText="1"/>
    </xf>
    <xf numFmtId="0" fontId="49" fillId="5" borderId="0" xfId="0" applyFont="1" applyFill="1" applyBorder="1" applyAlignment="1">
      <alignment horizontal="left" vertical="top" wrapText="1" indent="5"/>
    </xf>
    <xf numFmtId="0" fontId="49" fillId="5" borderId="0" xfId="0" applyFont="1" applyFill="1" applyBorder="1" applyAlignment="1">
      <alignment horizontal="left" vertical="top" wrapText="1"/>
    </xf>
    <xf numFmtId="0" fontId="49" fillId="5" borderId="21" xfId="0" applyFont="1" applyFill="1" applyBorder="1" applyAlignment="1">
      <alignment vertical="center"/>
    </xf>
    <xf numFmtId="0" fontId="49" fillId="5" borderId="24" xfId="0" applyFont="1" applyFill="1" applyBorder="1" applyAlignment="1">
      <alignment vertical="center"/>
    </xf>
    <xf numFmtId="0" fontId="49" fillId="5" borderId="29" xfId="0" applyFont="1" applyFill="1" applyBorder="1" applyAlignment="1">
      <alignment vertical="center"/>
    </xf>
    <xf numFmtId="0" fontId="49" fillId="5" borderId="0" xfId="0" applyFont="1" applyFill="1" applyBorder="1" applyAlignment="1">
      <alignment horizontal="justify" vertical="center" wrapText="1"/>
    </xf>
    <xf numFmtId="0" fontId="46" fillId="5" borderId="0" xfId="0" applyFont="1" applyFill="1" applyBorder="1" applyAlignment="1">
      <alignment vertical="center" wrapText="1"/>
    </xf>
    <xf numFmtId="0" fontId="49" fillId="5" borderId="0" xfId="0" applyFont="1" applyFill="1" applyBorder="1" applyAlignment="1">
      <alignment vertical="center" wrapText="1"/>
    </xf>
    <xf numFmtId="0" fontId="48" fillId="6" borderId="20" xfId="0" applyFont="1" applyFill="1" applyBorder="1" applyAlignment="1">
      <alignment vertical="center"/>
    </xf>
    <xf numFmtId="0" fontId="48" fillId="6" borderId="32" xfId="0" applyFont="1" applyFill="1" applyBorder="1" applyAlignment="1">
      <alignment vertical="center" wrapText="1"/>
    </xf>
    <xf numFmtId="0" fontId="48" fillId="6" borderId="19" xfId="0" applyFont="1" applyFill="1" applyBorder="1" applyAlignment="1">
      <alignment vertical="center"/>
    </xf>
    <xf numFmtId="0" fontId="49" fillId="6" borderId="33" xfId="0" applyFont="1" applyFill="1" applyBorder="1" applyAlignment="1">
      <alignment vertical="center" wrapText="1"/>
    </xf>
    <xf numFmtId="0" fontId="46" fillId="5" borderId="21" xfId="0" applyFont="1" applyFill="1" applyBorder="1" applyAlignment="1">
      <alignment vertical="center"/>
    </xf>
    <xf numFmtId="0" fontId="49" fillId="5" borderId="22" xfId="0" applyFont="1" applyFill="1" applyBorder="1" applyAlignment="1">
      <alignment vertical="center" wrapText="1"/>
    </xf>
    <xf numFmtId="0" fontId="49" fillId="5" borderId="34" xfId="0" applyFont="1" applyFill="1" applyBorder="1" applyAlignment="1">
      <alignment vertical="center" wrapText="1"/>
    </xf>
    <xf numFmtId="0" fontId="46" fillId="5" borderId="29" xfId="0" applyFont="1" applyFill="1" applyBorder="1" applyAlignment="1">
      <alignment vertical="center"/>
    </xf>
    <xf numFmtId="0" fontId="49" fillId="5" borderId="35" xfId="0" applyFont="1" applyFill="1" applyBorder="1" applyAlignment="1">
      <alignment vertical="center" wrapText="1"/>
    </xf>
    <xf numFmtId="0" fontId="49" fillId="5" borderId="36" xfId="0" applyFont="1" applyFill="1" applyBorder="1" applyAlignment="1">
      <alignment vertical="center" wrapText="1"/>
    </xf>
    <xf numFmtId="0" fontId="49" fillId="5" borderId="0" xfId="0" applyFont="1" applyFill="1" applyBorder="1" applyAlignment="1">
      <alignment vertical="center"/>
    </xf>
    <xf numFmtId="0" fontId="46" fillId="5" borderId="21" xfId="0" applyFont="1" applyFill="1" applyBorder="1" applyAlignment="1">
      <alignment vertical="center" wrapText="1"/>
    </xf>
    <xf numFmtId="0" fontId="46" fillId="5" borderId="24" xfId="0" applyFont="1" applyFill="1" applyBorder="1" applyAlignment="1">
      <alignment vertical="center"/>
    </xf>
    <xf numFmtId="0" fontId="46" fillId="5" borderId="0" xfId="0" applyFont="1" applyFill="1" applyBorder="1" applyAlignment="1">
      <alignment vertical="center"/>
    </xf>
    <xf numFmtId="0" fontId="49" fillId="5" borderId="0" xfId="0" applyFont="1" applyFill="1" applyBorder="1" applyAlignment="1">
      <alignment horizontal="left" vertical="center" wrapText="1" indent="5"/>
    </xf>
    <xf numFmtId="0" fontId="46" fillId="5" borderId="39" xfId="0" applyFont="1" applyFill="1" applyBorder="1" applyAlignment="1">
      <alignment vertical="center" wrapText="1"/>
    </xf>
    <xf numFmtId="0" fontId="46" fillId="5" borderId="42" xfId="0" applyFont="1" applyFill="1" applyBorder="1" applyAlignment="1">
      <alignment vertical="center"/>
    </xf>
    <xf numFmtId="0" fontId="46" fillId="5" borderId="29" xfId="0" applyFont="1" applyFill="1" applyBorder="1"/>
    <xf numFmtId="0" fontId="48" fillId="6" borderId="5" xfId="0" applyFont="1" applyFill="1" applyBorder="1" applyAlignment="1">
      <alignment horizontal="left" vertical="center" wrapText="1" indent="1"/>
    </xf>
    <xf numFmtId="0" fontId="48" fillId="6" borderId="5" xfId="0" applyFont="1" applyFill="1" applyBorder="1" applyAlignment="1">
      <alignment vertical="center" wrapText="1"/>
    </xf>
    <xf numFmtId="0" fontId="49" fillId="6" borderId="7" xfId="0" applyFont="1" applyFill="1" applyBorder="1" applyAlignment="1">
      <alignment horizontal="justify" vertical="center" wrapText="1"/>
    </xf>
    <xf numFmtId="0" fontId="48" fillId="6" borderId="0" xfId="0" applyFont="1" applyFill="1" applyBorder="1" applyAlignment="1">
      <alignment vertical="center" wrapText="1"/>
    </xf>
    <xf numFmtId="0" fontId="49" fillId="6" borderId="12" xfId="0" applyFont="1" applyFill="1" applyBorder="1" applyAlignment="1">
      <alignment horizontal="justify" vertical="center" wrapText="1"/>
    </xf>
    <xf numFmtId="0" fontId="46" fillId="5" borderId="21" xfId="0" applyFont="1" applyFill="1" applyBorder="1"/>
    <xf numFmtId="0" fontId="46" fillId="5" borderId="24" xfId="0" applyFont="1" applyFill="1" applyBorder="1"/>
    <xf numFmtId="0" fontId="46" fillId="5" borderId="43" xfId="0" applyFont="1" applyFill="1" applyBorder="1" applyAlignment="1">
      <alignment vertical="center"/>
    </xf>
    <xf numFmtId="0" fontId="49" fillId="5" borderId="5" xfId="0" applyFont="1" applyFill="1" applyBorder="1" applyAlignment="1">
      <alignment vertical="top" wrapText="1"/>
    </xf>
    <xf numFmtId="0" fontId="50" fillId="3" borderId="44" xfId="3" applyFont="1" applyFill="1" applyBorder="1" applyAlignment="1" applyProtection="1"/>
    <xf numFmtId="0" fontId="46" fillId="5" borderId="7" xfId="0" applyFont="1" applyFill="1" applyBorder="1"/>
    <xf numFmtId="0" fontId="48" fillId="5"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9"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4" fillId="3" borderId="0" xfId="0" applyFont="1" applyFill="1"/>
    <xf numFmtId="164" fontId="29" fillId="3" borderId="0" xfId="1" applyFont="1" applyFill="1"/>
    <xf numFmtId="164" fontId="29" fillId="3" borderId="25" xfId="1" applyFont="1" applyFill="1" applyBorder="1"/>
    <xf numFmtId="164" fontId="29"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9" fillId="0" borderId="25" xfId="0" applyFont="1" applyBorder="1"/>
    <xf numFmtId="166" fontId="0" fillId="3" borderId="25" xfId="1" applyNumberFormat="1" applyFont="1" applyFill="1" applyBorder="1"/>
    <xf numFmtId="0" fontId="0" fillId="0" borderId="0" xfId="0" applyFont="1"/>
    <xf numFmtId="0" fontId="54" fillId="0" borderId="20" xfId="0" applyFont="1" applyBorder="1"/>
    <xf numFmtId="0" fontId="54" fillId="0" borderId="9" xfId="0" applyFont="1" applyBorder="1"/>
    <xf numFmtId="0" fontId="54" fillId="0" borderId="10" xfId="0" applyFont="1" applyBorder="1"/>
    <xf numFmtId="0" fontId="54" fillId="0" borderId="16" xfId="0" applyFont="1" applyBorder="1"/>
    <xf numFmtId="0" fontId="54" fillId="0" borderId="0" xfId="0" applyFont="1" applyBorder="1"/>
    <xf numFmtId="0" fontId="54" fillId="0" borderId="12" xfId="0" applyFont="1" applyBorder="1"/>
    <xf numFmtId="0" fontId="55" fillId="0" borderId="0" xfId="0" applyFont="1" applyBorder="1" applyAlignment="1">
      <alignment horizontal="center"/>
    </xf>
    <xf numFmtId="0" fontId="56" fillId="0" borderId="0" xfId="0" applyFont="1" applyBorder="1" applyAlignment="1">
      <alignment horizontal="center" vertical="center"/>
    </xf>
    <xf numFmtId="0" fontId="58" fillId="0" borderId="0" xfId="0" applyFont="1" applyBorder="1" applyAlignment="1">
      <alignment horizontal="center" vertical="center"/>
    </xf>
    <xf numFmtId="0" fontId="59" fillId="0" borderId="0" xfId="0" applyFont="1" applyBorder="1" applyAlignment="1">
      <alignment horizontal="center" vertical="center"/>
    </xf>
    <xf numFmtId="0" fontId="57" fillId="0" borderId="0" xfId="0" applyFont="1" applyBorder="1" applyAlignment="1">
      <alignment horizontal="center"/>
    </xf>
    <xf numFmtId="0" fontId="60" fillId="0" borderId="0" xfId="0" applyFont="1" applyBorder="1"/>
    <xf numFmtId="0" fontId="0" fillId="0" borderId="0" xfId="0" applyFont="1" applyAlignment="1"/>
    <xf numFmtId="0" fontId="53" fillId="0" borderId="0" xfId="7" applyFont="1" applyAlignment="1"/>
    <xf numFmtId="0" fontId="54" fillId="0" borderId="19" xfId="0" applyFont="1" applyBorder="1"/>
    <xf numFmtId="0" fontId="54" fillId="0" borderId="14" xfId="0" applyFont="1" applyBorder="1"/>
    <xf numFmtId="0" fontId="54" fillId="0" borderId="15" xfId="0" applyFont="1" applyBorder="1"/>
    <xf numFmtId="0" fontId="5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61" fillId="0" borderId="0" xfId="0" applyFont="1" applyFill="1" applyBorder="1" applyAlignment="1">
      <alignment vertical="center" wrapText="1"/>
    </xf>
    <xf numFmtId="0" fontId="61" fillId="9" borderId="0"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8" borderId="48"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38" fillId="0" borderId="48" xfId="7" applyFill="1" applyBorder="1" applyAlignment="1">
      <alignment horizontal="center" vertical="center" wrapText="1"/>
    </xf>
    <xf numFmtId="0" fontId="38" fillId="0" borderId="49" xfId="7" applyFill="1" applyBorder="1" applyAlignment="1">
      <alignment horizontal="center" vertical="center" wrapText="1"/>
    </xf>
    <xf numFmtId="0" fontId="38" fillId="0" borderId="49" xfId="7" quotePrefix="1" applyFill="1" applyBorder="1" applyAlignment="1">
      <alignment horizontal="center" vertical="center" wrapText="1"/>
    </xf>
    <xf numFmtId="0" fontId="38" fillId="0" borderId="0" xfId="7" quotePrefix="1" applyFill="1" applyBorder="1" applyAlignment="1">
      <alignment horizontal="center" vertical="center" wrapText="1"/>
    </xf>
    <xf numFmtId="0" fontId="61" fillId="8" borderId="0" xfId="0" applyFont="1" applyFill="1" applyBorder="1" applyAlignment="1">
      <alignment horizontal="center" vertical="center" wrapText="1"/>
    </xf>
    <xf numFmtId="0" fontId="62"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0" fillId="0" borderId="0" xfId="3" applyFill="1" applyBorder="1" applyAlignment="1" applyProtection="1">
      <alignment horizontal="center" vertical="center" wrapText="1"/>
    </xf>
    <xf numFmtId="14" fontId="29"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63" fillId="0" borderId="0" xfId="7" quotePrefix="1"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0" fontId="34" fillId="0" borderId="0" xfId="0" quotePrefix="1"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3" fillId="10" borderId="0" xfId="0" quotePrefix="1" applyFont="1" applyFill="1" applyBorder="1" applyAlignment="1">
      <alignment horizontal="center" vertical="center" wrapText="1"/>
    </xf>
    <xf numFmtId="0" fontId="62" fillId="10"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3" fontId="29" fillId="0" borderId="0" xfId="0" quotePrefix="1"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168" fontId="29" fillId="0" borderId="0" xfId="2" applyNumberFormat="1" applyFont="1" applyFill="1" applyBorder="1" applyAlignment="1">
      <alignment horizontal="center" vertical="center" wrapText="1"/>
    </xf>
    <xf numFmtId="10" fontId="29" fillId="0" borderId="0" xfId="0" quotePrefix="1"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29" fillId="0" borderId="0" xfId="0" quotePrefix="1" applyFont="1" applyFill="1" applyBorder="1" applyAlignment="1">
      <alignment horizontal="right" vertical="center" wrapText="1"/>
    </xf>
    <xf numFmtId="9" fontId="29" fillId="0" borderId="0" xfId="2" quotePrefix="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10" borderId="0" xfId="0" applyFont="1" applyFill="1" applyBorder="1" applyAlignment="1">
      <alignment horizontal="center" vertical="center" wrapText="1"/>
    </xf>
    <xf numFmtId="4" fontId="29"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9"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9" fontId="29" fillId="0" borderId="0" xfId="2" applyFont="1" applyFill="1" applyBorder="1" applyAlignment="1">
      <alignment horizontal="center" vertical="center" wrapText="1"/>
    </xf>
    <xf numFmtId="1" fontId="34" fillId="10"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31"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8" fillId="0" borderId="0" xfId="7" applyFill="1" applyBorder="1" applyAlignment="1">
      <alignment horizontal="center" vertical="center" wrapText="1"/>
    </xf>
    <xf numFmtId="0" fontId="67" fillId="0" borderId="0" xfId="0" applyFont="1" applyFill="1" applyBorder="1" applyAlignment="1">
      <alignment horizontal="center" vertical="center" wrapText="1"/>
    </xf>
    <xf numFmtId="0" fontId="29" fillId="0" borderId="0" xfId="0" applyFont="1" applyFill="1" applyBorder="1" applyAlignment="1">
      <alignment horizontal="right" vertical="center" wrapText="1"/>
    </xf>
    <xf numFmtId="0" fontId="51" fillId="0" borderId="0" xfId="0" applyFont="1" applyFill="1" applyBorder="1" applyAlignment="1">
      <alignment horizontal="center" vertical="center" wrapText="1"/>
    </xf>
    <xf numFmtId="168" fontId="51" fillId="0" borderId="0" xfId="2" applyNumberFormat="1" applyFont="1" applyFill="1" applyBorder="1" applyAlignment="1">
      <alignment horizontal="center" vertical="center" wrapText="1"/>
    </xf>
    <xf numFmtId="10" fontId="29" fillId="0" borderId="0" xfId="2" applyNumberFormat="1" applyFont="1" applyFill="1" applyBorder="1" applyAlignment="1">
      <alignment horizontal="center" vertical="center" wrapText="1"/>
    </xf>
    <xf numFmtId="9" fontId="29" fillId="0" borderId="0" xfId="0" applyNumberFormat="1" applyFont="1" applyFill="1" applyBorder="1" applyAlignment="1">
      <alignment horizontal="center" vertical="center" wrapText="1"/>
    </xf>
    <xf numFmtId="10" fontId="64" fillId="0" borderId="0" xfId="0" applyNumberFormat="1" applyFont="1" applyFill="1" applyBorder="1" applyAlignment="1">
      <alignment horizontal="center" vertical="center" wrapText="1"/>
    </xf>
    <xf numFmtId="168" fontId="29" fillId="0" borderId="0" xfId="0" applyNumberFormat="1" applyFont="1" applyFill="1" applyBorder="1" applyAlignment="1">
      <alignment horizontal="center" vertical="center" wrapText="1"/>
    </xf>
    <xf numFmtId="0" fontId="34" fillId="11" borderId="0" xfId="0" applyFont="1" applyFill="1" applyBorder="1" applyAlignment="1">
      <alignment horizontal="center" vertical="center" wrapText="1"/>
    </xf>
    <xf numFmtId="0" fontId="68" fillId="11" borderId="0" xfId="0" quotePrefix="1" applyFont="1" applyFill="1" applyBorder="1" applyAlignment="1">
      <alignment horizontal="center" vertical="center" wrapText="1"/>
    </xf>
    <xf numFmtId="0" fontId="2" fillId="11" borderId="0" xfId="0" applyFont="1" applyFill="1" applyBorder="1" applyAlignment="1">
      <alignment horizontal="center" vertical="center" wrapText="1"/>
    </xf>
    <xf numFmtId="0" fontId="33" fillId="0" borderId="0" xfId="0" quotePrefix="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2" fillId="8" borderId="0" xfId="0" applyFont="1" applyFill="1" applyBorder="1" applyAlignment="1">
      <alignment horizontal="center" vertical="center" wrapText="1"/>
    </xf>
    <xf numFmtId="0" fontId="0" fillId="0" borderId="0" xfId="0" applyAlignment="1">
      <alignment horizontal="center"/>
    </xf>
    <xf numFmtId="0" fontId="62" fillId="0" borderId="0" xfId="0" quotePrefix="1" applyFont="1" applyFill="1" applyBorder="1" applyAlignment="1">
      <alignment horizontal="center" vertical="center" wrapText="1"/>
    </xf>
    <xf numFmtId="0" fontId="29" fillId="12" borderId="0" xfId="0" quotePrefix="1" applyFont="1" applyFill="1" applyBorder="1" applyAlignment="1">
      <alignment horizontal="center" vertical="center" wrapText="1"/>
    </xf>
    <xf numFmtId="168" fontId="29" fillId="0" borderId="0" xfId="0" quotePrefix="1" applyNumberFormat="1" applyFont="1" applyFill="1" applyBorder="1" applyAlignment="1">
      <alignment horizontal="center" vertical="center" wrapText="1"/>
    </xf>
    <xf numFmtId="168" fontId="29" fillId="0" borderId="0" xfId="2" quotePrefix="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0" fontId="45" fillId="0" borderId="0" xfId="0" applyFont="1" applyBorder="1" applyAlignment="1"/>
    <xf numFmtId="170" fontId="29" fillId="0" borderId="0" xfId="0" quotePrefix="1" applyNumberFormat="1" applyFont="1" applyFill="1" applyBorder="1" applyAlignment="1">
      <alignment horizontal="center" vertical="center" wrapText="1"/>
    </xf>
    <xf numFmtId="0" fontId="20" fillId="3" borderId="0" xfId="3" applyFill="1" applyAlignment="1" applyProtection="1"/>
    <xf numFmtId="0" fontId="34"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14" fontId="71" fillId="0" borderId="0" xfId="0" applyNumberFormat="1" applyFont="1" applyFill="1" applyBorder="1" applyAlignment="1">
      <alignment horizontal="center" vertical="center" wrapText="1"/>
    </xf>
    <xf numFmtId="0" fontId="72" fillId="0" borderId="0" xfId="0" applyFont="1" applyFill="1" applyBorder="1" applyAlignment="1">
      <alignment horizontal="center" vertical="center"/>
    </xf>
    <xf numFmtId="0" fontId="34" fillId="10"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9" fillId="0" borderId="0" xfId="0" applyFont="1" applyFill="1" applyBorder="1" applyAlignment="1" applyProtection="1">
      <alignment horizontal="center" vertical="center" wrapText="1"/>
    </xf>
    <xf numFmtId="0" fontId="31"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9" fillId="0" borderId="0" xfId="0" applyNumberFormat="1" applyFont="1" applyFill="1" applyBorder="1" applyAlignment="1">
      <alignment horizontal="center" vertical="center" wrapText="1"/>
    </xf>
    <xf numFmtId="17" fontId="72" fillId="0" borderId="0" xfId="0" applyNumberFormat="1" applyFont="1" applyBorder="1" applyAlignment="1">
      <alignment horizontal="center"/>
    </xf>
    <xf numFmtId="14" fontId="20" fillId="0" borderId="0" xfId="3" applyNumberFormat="1" applyFill="1" applyBorder="1" applyAlignment="1" applyProtection="1">
      <alignment horizontal="center" vertical="center" wrapText="1"/>
    </xf>
    <xf numFmtId="0" fontId="20" fillId="0" borderId="49" xfId="3" quotePrefix="1" applyFill="1" applyBorder="1" applyAlignment="1" applyProtection="1">
      <alignment horizontal="center" vertical="center" wrapText="1"/>
    </xf>
    <xf numFmtId="0" fontId="20" fillId="0" borderId="50" xfId="3" quotePrefix="1" applyFill="1" applyBorder="1" applyAlignment="1" applyProtection="1">
      <alignment horizontal="center" vertical="center" wrapText="1"/>
    </xf>
    <xf numFmtId="0" fontId="74" fillId="0" borderId="0" xfId="0" applyFont="1" applyAlignment="1">
      <alignment horizontal="center" vertical="center"/>
    </xf>
    <xf numFmtId="0" fontId="75" fillId="0" borderId="0" xfId="0" applyFont="1" applyAlignment="1">
      <alignment vertical="center" wrapText="1"/>
    </xf>
    <xf numFmtId="0" fontId="76" fillId="0" borderId="0" xfId="0" applyFont="1" applyAlignment="1">
      <alignment horizontal="left" vertical="center" wrapText="1"/>
    </xf>
    <xf numFmtId="0" fontId="77" fillId="0" borderId="0" xfId="0" applyFont="1" applyFill="1" applyAlignment="1">
      <alignment wrapText="1"/>
    </xf>
    <xf numFmtId="0" fontId="75" fillId="0" borderId="0" xfId="0" applyFont="1" applyAlignment="1">
      <alignment horizontal="left" vertical="center" wrapText="1"/>
    </xf>
    <xf numFmtId="0" fontId="79" fillId="0" borderId="0" xfId="0" applyFont="1" applyAlignment="1">
      <alignment vertical="center" wrapText="1"/>
    </xf>
    <xf numFmtId="0" fontId="80" fillId="0" borderId="0" xfId="0" applyFont="1" applyAlignment="1">
      <alignment horizontal="left" vertical="center" wrapText="1"/>
    </xf>
    <xf numFmtId="0" fontId="80" fillId="0" borderId="0" xfId="0" applyFont="1" applyAlignment="1">
      <alignment wrapText="1"/>
    </xf>
    <xf numFmtId="0" fontId="77" fillId="0" borderId="0" xfId="0" applyFont="1" applyAlignment="1">
      <alignment vertical="center" wrapText="1"/>
    </xf>
    <xf numFmtId="0" fontId="81" fillId="0" borderId="0" xfId="0" applyFont="1" applyAlignment="1">
      <alignment vertical="center" wrapText="1"/>
    </xf>
    <xf numFmtId="0" fontId="77" fillId="0" borderId="0" xfId="0" applyFont="1" applyAlignment="1">
      <alignment wrapText="1"/>
    </xf>
    <xf numFmtId="0" fontId="80" fillId="0" borderId="0" xfId="0" applyFont="1" applyAlignment="1">
      <alignment vertical="center" wrapText="1"/>
    </xf>
    <xf numFmtId="0" fontId="80"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9" fillId="3" borderId="0" xfId="2" applyFont="1" applyFill="1" applyBorder="1" applyAlignment="1">
      <alignment vertical="center"/>
    </xf>
    <xf numFmtId="166" fontId="29" fillId="3" borderId="0" xfId="1" applyNumberFormat="1" applyFont="1" applyFill="1" applyBorder="1" applyAlignment="1">
      <alignment horizontal="center" vertical="center"/>
    </xf>
    <xf numFmtId="9" fontId="0" fillId="0" borderId="25" xfId="2" applyFont="1" applyBorder="1" applyAlignment="1">
      <alignment horizontal="center"/>
    </xf>
    <xf numFmtId="0" fontId="38" fillId="0" borderId="0" xfId="7" applyAlignment="1">
      <alignment horizontal="center"/>
    </xf>
    <xf numFmtId="171" fontId="2" fillId="3" borderId="2" xfId="1" applyNumberFormat="1" applyFont="1" applyFill="1" applyBorder="1"/>
    <xf numFmtId="0" fontId="29" fillId="0" borderId="0" xfId="0" applyFont="1" applyAlignment="1">
      <alignment horizontal="center" vertical="center" wrapText="1"/>
    </xf>
    <xf numFmtId="0" fontId="29" fillId="0" borderId="0" xfId="0" quotePrefix="1" applyFont="1" applyAlignment="1">
      <alignment horizontal="center" vertical="center" wrapText="1"/>
    </xf>
    <xf numFmtId="0" fontId="34" fillId="10" borderId="0" xfId="0" applyFont="1" applyFill="1" applyAlignment="1">
      <alignment horizontal="center" vertical="center" wrapText="1"/>
    </xf>
    <xf numFmtId="0" fontId="31" fillId="0" borderId="0" xfId="0" applyFont="1" applyAlignment="1">
      <alignment horizontal="right" vertical="center" wrapText="1"/>
    </xf>
    <xf numFmtId="0" fontId="0" fillId="0" borderId="0" xfId="0" applyAlignment="1">
      <alignment horizontal="center" vertical="center" wrapText="1"/>
    </xf>
    <xf numFmtId="0" fontId="34" fillId="0" borderId="0" xfId="0" applyFont="1" applyAlignment="1">
      <alignment horizontal="center" vertical="center" wrapText="1"/>
    </xf>
    <xf numFmtId="168" fontId="29" fillId="0" borderId="0" xfId="0" applyNumberFormat="1" applyFont="1" applyAlignment="1">
      <alignment horizontal="center" vertical="center" wrapText="1"/>
    </xf>
    <xf numFmtId="0" fontId="31" fillId="0" borderId="0" xfId="0" applyFont="1" applyAlignment="1">
      <alignment horizontal="center" vertical="center" wrapText="1"/>
    </xf>
    <xf numFmtId="168" fontId="0" fillId="0" borderId="0" xfId="0" applyNumberFormat="1" applyAlignment="1">
      <alignment horizontal="center" vertical="center"/>
    </xf>
    <xf numFmtId="0" fontId="29" fillId="0" borderId="51" xfId="0" applyFont="1" applyBorder="1" applyAlignment="1">
      <alignment horizontal="center" vertical="center" wrapText="1"/>
    </xf>
    <xf numFmtId="0" fontId="38" fillId="0" borderId="0" xfId="7" quotePrefix="1" applyAlignment="1">
      <alignment horizontal="center" vertical="center" wrapText="1"/>
    </xf>
    <xf numFmtId="0" fontId="0" fillId="0" borderId="52" xfId="0" applyBorder="1"/>
    <xf numFmtId="0" fontId="29" fillId="0" borderId="54"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2"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vertical="center" wrapText="1"/>
    </xf>
    <xf numFmtId="0" fontId="29" fillId="0" borderId="47" xfId="0" applyFont="1" applyBorder="1" applyAlignment="1">
      <alignment horizontal="center" vertical="center" wrapText="1"/>
    </xf>
    <xf numFmtId="0" fontId="61" fillId="9" borderId="0" xfId="0" applyFont="1" applyFill="1" applyAlignment="1">
      <alignment horizontal="center" vertical="center" wrapText="1"/>
    </xf>
    <xf numFmtId="0" fontId="0" fillId="0" borderId="46" xfId="0" applyBorder="1" applyAlignment="1">
      <alignment horizontal="center" vertical="center" wrapText="1"/>
    </xf>
    <xf numFmtId="0" fontId="72" fillId="0" borderId="0" xfId="0" applyFont="1" applyAlignment="1">
      <alignment horizontal="center" vertical="center"/>
    </xf>
    <xf numFmtId="0" fontId="56" fillId="0" borderId="0" xfId="0" applyFont="1" applyAlignment="1">
      <alignment horizontal="left" vertical="center"/>
    </xf>
    <xf numFmtId="0" fontId="61" fillId="8" borderId="0" xfId="0" applyFont="1" applyFill="1" applyAlignment="1">
      <alignment horizontal="center" vertical="center" wrapText="1"/>
    </xf>
    <xf numFmtId="168" fontId="29" fillId="0" borderId="0" xfId="0" quotePrefix="1" applyNumberFormat="1" applyFont="1" applyAlignment="1">
      <alignment horizontal="center" vertical="center" wrapText="1"/>
    </xf>
    <xf numFmtId="170" fontId="29" fillId="0" borderId="0" xfId="0" applyNumberFormat="1" applyFont="1" applyAlignment="1">
      <alignment horizontal="center" vertical="center" wrapText="1"/>
    </xf>
    <xf numFmtId="0" fontId="62" fillId="0" borderId="0" xfId="0" applyFont="1" applyAlignment="1">
      <alignment horizontal="center" vertical="center" wrapText="1"/>
    </xf>
    <xf numFmtId="0" fontId="38" fillId="0" borderId="57" xfId="7" applyFill="1" applyBorder="1" applyAlignment="1">
      <alignment horizontal="center" vertical="center" wrapText="1"/>
    </xf>
    <xf numFmtId="0" fontId="33" fillId="10" borderId="0" xfId="0" quotePrefix="1" applyFont="1" applyFill="1" applyAlignment="1">
      <alignment horizontal="center" vertical="center" wrapText="1"/>
    </xf>
    <xf numFmtId="0" fontId="62" fillId="10" borderId="0" xfId="0" applyFont="1" applyFill="1" applyAlignment="1">
      <alignment horizontal="center" vertical="center" wrapText="1"/>
    </xf>
    <xf numFmtId="0" fontId="2" fillId="10" borderId="0" xfId="0" applyFont="1" applyFill="1" applyAlignment="1">
      <alignment horizontal="center" vertical="center" wrapText="1"/>
    </xf>
    <xf numFmtId="0" fontId="0" fillId="0" borderId="0" xfId="0" quotePrefix="1" applyAlignment="1">
      <alignment horizontal="center"/>
    </xf>
    <xf numFmtId="168" fontId="29" fillId="0" borderId="0" xfId="2" applyNumberFormat="1" applyFont="1" applyAlignment="1">
      <alignment horizontal="center" vertical="center" wrapText="1"/>
    </xf>
    <xf numFmtId="0" fontId="33" fillId="10" borderId="0" xfId="0" applyFont="1" applyFill="1" applyAlignment="1">
      <alignment horizontal="center" vertical="center" wrapText="1"/>
    </xf>
    <xf numFmtId="3" fontId="29" fillId="0" borderId="0" xfId="0" applyNumberFormat="1" applyFont="1" applyAlignment="1">
      <alignment horizontal="center" vertical="center" wrapText="1"/>
    </xf>
    <xf numFmtId="1" fontId="29" fillId="0" borderId="0" xfId="0" applyNumberFormat="1" applyFont="1" applyAlignment="1">
      <alignment horizontal="center" vertical="center" wrapText="1"/>
    </xf>
    <xf numFmtId="0" fontId="20" fillId="0" borderId="0" xfId="3" applyAlignment="1" applyProtection="1">
      <alignment horizontal="center" vertical="center" wrapText="1"/>
    </xf>
    <xf numFmtId="0" fontId="2" fillId="0" borderId="0" xfId="0" applyFont="1" applyAlignment="1">
      <alignment horizontal="center" vertical="center" wrapText="1"/>
    </xf>
    <xf numFmtId="1" fontId="72" fillId="0" borderId="0" xfId="0" applyNumberFormat="1" applyFont="1" applyBorder="1" applyAlignment="1">
      <alignment horizontal="center"/>
    </xf>
    <xf numFmtId="0" fontId="38" fillId="0" borderId="60" xfId="7" applyBorder="1" applyAlignment="1" applyProtection="1">
      <alignment vertical="center" wrapText="1"/>
      <protection locked="0"/>
    </xf>
    <xf numFmtId="0" fontId="38" fillId="0" borderId="0" xfId="7" applyAlignment="1">
      <alignment vertical="center" wrapText="1"/>
    </xf>
    <xf numFmtId="0" fontId="0" fillId="0" borderId="51" xfId="0" applyBorder="1"/>
    <xf numFmtId="0" fontId="29" fillId="0" borderId="0" xfId="0" applyFont="1" applyAlignment="1" applyProtection="1">
      <alignment horizontal="center" vertical="center" wrapText="1"/>
      <protection locked="0"/>
    </xf>
    <xf numFmtId="0" fontId="34" fillId="0" borderId="0" xfId="0" applyFont="1" applyAlignment="1">
      <alignment vertical="center" wrapText="1"/>
    </xf>
    <xf numFmtId="168" fontId="29" fillId="0" borderId="0" xfId="0" applyNumberFormat="1" applyFont="1" applyAlignment="1" applyProtection="1">
      <alignment horizontal="center" vertical="center" wrapText="1"/>
      <protection locked="0"/>
    </xf>
    <xf numFmtId="170" fontId="29" fillId="0" borderId="0" xfId="0" applyNumberFormat="1" applyFont="1" applyAlignment="1" applyProtection="1">
      <alignment horizontal="center" vertical="center" wrapText="1"/>
      <protection locked="0"/>
    </xf>
    <xf numFmtId="168" fontId="29" fillId="0" borderId="0" xfId="0" quotePrefix="1" applyNumberFormat="1" applyFont="1" applyAlignment="1" applyProtection="1">
      <alignment horizontal="center" vertical="center" wrapText="1"/>
      <protection locked="0"/>
    </xf>
    <xf numFmtId="0" fontId="62" fillId="0" borderId="0" xfId="0" applyFont="1" applyAlignment="1" applyProtection="1">
      <alignment horizontal="center" vertical="center" wrapText="1"/>
      <protection locked="0"/>
    </xf>
    <xf numFmtId="0" fontId="61" fillId="8" borderId="0" xfId="0" applyFont="1" applyFill="1" applyAlignment="1">
      <alignment horizontal="center" vertical="center" wrapText="1"/>
    </xf>
    <xf numFmtId="0" fontId="29" fillId="0" borderId="0" xfId="0" applyFont="1" applyAlignment="1" applyProtection="1">
      <alignment horizontal="center" vertical="center" wrapText="1"/>
      <protection locked="0"/>
    </xf>
    <xf numFmtId="0" fontId="14" fillId="3" borderId="0" xfId="0" applyFont="1" applyFill="1" applyBorder="1" applyAlignment="1">
      <alignment horizontal="center" vertical="center" wrapText="1"/>
    </xf>
    <xf numFmtId="0" fontId="38" fillId="0" borderId="51" xfId="7" quotePrefix="1" applyBorder="1" applyAlignment="1">
      <alignment horizontal="center" vertical="center" wrapText="1"/>
    </xf>
    <xf numFmtId="3" fontId="29" fillId="0" borderId="0" xfId="0" quotePrefix="1" applyNumberFormat="1" applyFont="1" applyAlignment="1" applyProtection="1">
      <alignment horizontal="center" vertical="center" wrapText="1"/>
      <protection locked="0"/>
    </xf>
    <xf numFmtId="9" fontId="29" fillId="0" borderId="0" xfId="0" quotePrefix="1" applyNumberFormat="1" applyFont="1" applyAlignment="1">
      <alignment horizontal="center" vertical="center" wrapText="1"/>
    </xf>
    <xf numFmtId="3" fontId="29" fillId="0" borderId="0" xfId="0" quotePrefix="1" applyNumberFormat="1" applyFont="1" applyAlignment="1">
      <alignment horizontal="center" vertical="center" wrapText="1"/>
    </xf>
    <xf numFmtId="0" fontId="29" fillId="0" borderId="0" xfId="0" quotePrefix="1" applyFont="1" applyAlignment="1" applyProtection="1">
      <alignment horizontal="center" vertical="center" wrapText="1"/>
      <protection locked="0"/>
    </xf>
    <xf numFmtId="3" fontId="29" fillId="0" borderId="0" xfId="0" applyNumberFormat="1" applyFont="1" applyAlignment="1" applyProtection="1">
      <alignment horizontal="center" vertical="center" wrapText="1"/>
      <protection locked="0"/>
    </xf>
    <xf numFmtId="0" fontId="29" fillId="0" borderId="0" xfId="0" applyFont="1" applyAlignment="1">
      <alignment horizontal="right" vertical="center" wrapText="1"/>
    </xf>
    <xf numFmtId="9" fontId="29" fillId="0" borderId="0" xfId="2" applyFont="1" applyAlignment="1">
      <alignment horizontal="center" vertical="center" wrapText="1"/>
    </xf>
    <xf numFmtId="0" fontId="31" fillId="0" borderId="0" xfId="0" applyFont="1" applyAlignment="1" applyProtection="1">
      <alignment horizontal="right" vertical="center" wrapText="1"/>
      <protection locked="0"/>
    </xf>
    <xf numFmtId="170" fontId="64" fillId="0" borderId="0" xfId="0" applyNumberFormat="1" applyFont="1" applyAlignment="1" applyProtection="1">
      <alignment horizontal="center" vertical="center" wrapText="1"/>
      <protection locked="0"/>
    </xf>
    <xf numFmtId="0" fontId="64" fillId="0" borderId="0" xfId="0" applyFont="1" applyAlignment="1">
      <alignment horizontal="center" vertical="center" wrapText="1"/>
    </xf>
    <xf numFmtId="1" fontId="29" fillId="0" borderId="0" xfId="0" applyNumberFormat="1" applyFont="1" applyAlignment="1" applyProtection="1">
      <alignment horizontal="center" vertical="center" wrapText="1"/>
      <protection locked="0"/>
    </xf>
    <xf numFmtId="9" fontId="29" fillId="0" borderId="0" xfId="0" applyNumberFormat="1" applyFont="1" applyAlignment="1">
      <alignment horizontal="center" vertical="center" wrapText="1"/>
    </xf>
    <xf numFmtId="0" fontId="31" fillId="0" borderId="0" xfId="0" applyFont="1" applyAlignment="1" applyProtection="1">
      <alignment horizontal="center" vertical="center" wrapText="1"/>
      <protection locked="0"/>
    </xf>
    <xf numFmtId="168" fontId="29" fillId="0" borderId="0" xfId="2" applyNumberFormat="1" applyFont="1" applyAlignment="1" applyProtection="1">
      <alignment horizontal="center" vertical="center" wrapText="1"/>
      <protection locked="0"/>
    </xf>
    <xf numFmtId="0" fontId="51" fillId="0" borderId="0" xfId="0" applyFont="1" applyAlignment="1">
      <alignment horizontal="center" vertical="center" wrapText="1"/>
    </xf>
    <xf numFmtId="168" fontId="51" fillId="0" borderId="0" xfId="2" applyNumberFormat="1" applyFont="1" applyAlignment="1">
      <alignment horizontal="center" vertical="center" wrapText="1"/>
    </xf>
    <xf numFmtId="9" fontId="29" fillId="0" borderId="0" xfId="2" applyFont="1" applyAlignment="1" applyProtection="1">
      <alignment horizontal="center" vertical="center" wrapText="1"/>
      <protection locked="0"/>
    </xf>
    <xf numFmtId="9" fontId="0" fillId="0" borderId="0" xfId="2" applyFont="1" applyAlignment="1">
      <alignment horizontal="center" vertical="center" wrapText="1"/>
    </xf>
    <xf numFmtId="0" fontId="0" fillId="0" borderId="0" xfId="0" quotePrefix="1" applyAlignment="1">
      <alignment horizontal="center" vertical="center" wrapText="1"/>
    </xf>
    <xf numFmtId="10" fontId="29" fillId="0" borderId="0" xfId="2" applyNumberFormat="1" applyFont="1" applyAlignment="1" applyProtection="1">
      <alignment horizontal="center" vertical="center" wrapText="1"/>
      <protection locked="0"/>
    </xf>
    <xf numFmtId="10" fontId="0" fillId="0" borderId="0" xfId="2" applyNumberFormat="1" applyFont="1" applyAlignment="1">
      <alignment horizontal="center" vertical="center" wrapText="1"/>
    </xf>
    <xf numFmtId="9" fontId="31" fillId="0" borderId="0" xfId="2" applyFont="1" applyAlignment="1">
      <alignment horizontal="center" vertical="center" wrapText="1"/>
    </xf>
    <xf numFmtId="168" fontId="0" fillId="0" borderId="0" xfId="2" applyNumberFormat="1" applyFont="1" applyAlignment="1">
      <alignment horizontal="center" vertical="center" wrapText="1"/>
    </xf>
    <xf numFmtId="0" fontId="34" fillId="11" borderId="0" xfId="0" applyFont="1" applyFill="1" applyAlignment="1">
      <alignment horizontal="center" vertical="center" wrapText="1"/>
    </xf>
    <xf numFmtId="0" fontId="68" fillId="11" borderId="0" xfId="0" applyFont="1" applyFill="1" applyAlignment="1">
      <alignment horizontal="center" vertical="center" wrapText="1"/>
    </xf>
    <xf numFmtId="0" fontId="33" fillId="11" borderId="0" xfId="0" applyFont="1" applyFill="1" applyAlignment="1">
      <alignment horizontal="center" vertical="center" wrapText="1"/>
    </xf>
    <xf numFmtId="168" fontId="34"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33" fillId="0" borderId="0" xfId="0" quotePrefix="1" applyFont="1" applyAlignment="1">
      <alignment horizontal="center" vertical="center" wrapText="1"/>
    </xf>
    <xf numFmtId="0" fontId="29" fillId="0" borderId="0" xfId="0" quotePrefix="1" applyFont="1" applyAlignment="1">
      <alignment horizontal="right" vertical="center" wrapText="1"/>
    </xf>
    <xf numFmtId="9" fontId="29" fillId="0" borderId="0" xfId="2" quotePrefix="1" applyFont="1" applyAlignment="1">
      <alignment horizontal="center" vertical="center" wrapText="1"/>
    </xf>
    <xf numFmtId="10" fontId="29" fillId="0" borderId="0" xfId="0" applyNumberFormat="1" applyFont="1" applyAlignment="1">
      <alignment horizontal="center" vertical="center" wrapText="1"/>
    </xf>
    <xf numFmtId="10" fontId="29" fillId="0" borderId="0" xfId="0" quotePrefix="1" applyNumberFormat="1" applyFont="1" applyAlignment="1">
      <alignment horizontal="center" vertical="center" wrapText="1"/>
    </xf>
    <xf numFmtId="168" fontId="29" fillId="0" borderId="0" xfId="2" quotePrefix="1" applyNumberFormat="1" applyFont="1" applyAlignment="1">
      <alignment horizontal="center" vertical="center" wrapText="1"/>
    </xf>
    <xf numFmtId="0" fontId="17" fillId="3" borderId="0" xfId="0" applyFont="1" applyFill="1" applyAlignment="1">
      <alignment vertical="center"/>
    </xf>
    <xf numFmtId="0" fontId="10" fillId="2" borderId="0" xfId="0" applyFont="1" applyFill="1" applyAlignment="1">
      <alignment vertical="center"/>
    </xf>
    <xf numFmtId="0" fontId="9" fillId="3" borderId="0" xfId="0" applyFont="1" applyFill="1" applyAlignment="1">
      <alignment vertical="center" wrapText="1"/>
    </xf>
    <xf numFmtId="0" fontId="0" fillId="3" borderId="2" xfId="0" applyFill="1" applyBorder="1" applyAlignment="1">
      <alignment vertical="center" wrapText="1"/>
    </xf>
    <xf numFmtId="0" fontId="15" fillId="2" borderId="0" xfId="0" applyFont="1" applyFill="1" applyAlignment="1">
      <alignment horizontal="right" vertical="center" wrapText="1"/>
    </xf>
    <xf numFmtId="167" fontId="9" fillId="3" borderId="0" xfId="0" applyNumberFormat="1" applyFont="1" applyFill="1" applyAlignment="1">
      <alignment vertical="center" wrapText="1"/>
    </xf>
    <xf numFmtId="0" fontId="23" fillId="3" borderId="0" xfId="0" applyFont="1" applyFill="1"/>
    <xf numFmtId="170" fontId="29" fillId="3" borderId="0" xfId="0" applyNumberFormat="1" applyFont="1" applyFill="1" applyAlignment="1">
      <alignment vertical="center" wrapText="1"/>
    </xf>
    <xf numFmtId="0" fontId="16" fillId="2" borderId="0" xfId="0" applyFont="1" applyFill="1" applyAlignment="1">
      <alignment horizontal="justify" vertical="center" wrapText="1"/>
    </xf>
    <xf numFmtId="0" fontId="9" fillId="3" borderId="0" xfId="0" applyFont="1" applyFill="1" applyAlignment="1">
      <alignment horizontal="left" vertical="center" wrapText="1" indent="6"/>
    </xf>
    <xf numFmtId="0" fontId="9" fillId="3" borderId="1" xfId="0" applyFont="1" applyFill="1" applyBorder="1" applyAlignment="1">
      <alignment horizontal="left" vertical="center" wrapText="1" indent="6"/>
    </xf>
    <xf numFmtId="0" fontId="73" fillId="9" borderId="0" xfId="3" applyFont="1" applyFill="1" applyBorder="1" applyAlignment="1" applyProtection="1">
      <alignment horizontal="center"/>
    </xf>
    <xf numFmtId="0" fontId="73" fillId="0" borderId="0" xfId="3" applyFont="1" applyAlignment="1" applyProtection="1"/>
    <xf numFmtId="0" fontId="53" fillId="8" borderId="0" xfId="7" applyFont="1" applyFill="1" applyBorder="1" applyAlignment="1">
      <alignment horizontal="center"/>
    </xf>
    <xf numFmtId="0" fontId="53" fillId="0" borderId="0" xfId="7" applyFont="1" applyAlignment="1"/>
    <xf numFmtId="0" fontId="66" fillId="0" borderId="0" xfId="0" applyFont="1" applyFill="1" applyBorder="1" applyAlignment="1">
      <alignment horizontal="left" vertical="center" wrapText="1"/>
    </xf>
    <xf numFmtId="0" fontId="61" fillId="8" borderId="0" xfId="0" applyFont="1" applyFill="1" applyAlignment="1">
      <alignment horizontal="center" vertical="center" wrapText="1"/>
    </xf>
    <xf numFmtId="0" fontId="84" fillId="0" borderId="0" xfId="0" applyFont="1" applyAlignment="1">
      <alignment horizontal="left" vertical="center" wrapText="1"/>
    </xf>
    <xf numFmtId="0" fontId="61" fillId="8" borderId="52" xfId="0" applyFont="1" applyFill="1" applyBorder="1" applyAlignment="1">
      <alignment horizontal="center" vertical="center" wrapText="1"/>
    </xf>
    <xf numFmtId="0" fontId="61" fillId="8" borderId="53" xfId="0" applyFont="1" applyFill="1" applyBorder="1" applyAlignment="1">
      <alignment horizontal="center" vertical="center" wrapText="1"/>
    </xf>
    <xf numFmtId="0" fontId="38" fillId="0" borderId="0" xfId="7" quotePrefix="1" applyAlignment="1">
      <alignment horizontal="center" vertical="center" wrapText="1"/>
    </xf>
    <xf numFmtId="0" fontId="38" fillId="0" borderId="52" xfId="7" quotePrefix="1" applyBorder="1" applyAlignment="1">
      <alignment horizontal="center" vertical="center" wrapText="1"/>
    </xf>
    <xf numFmtId="0" fontId="38" fillId="0" borderId="53" xfId="7" quotePrefix="1" applyBorder="1" applyAlignment="1">
      <alignment horizontal="center" vertical="center" wrapText="1"/>
    </xf>
    <xf numFmtId="0" fontId="38" fillId="0" borderId="52" xfId="7" quotePrefix="1" applyBorder="1" applyAlignment="1">
      <alignment horizontal="center"/>
    </xf>
    <xf numFmtId="0" fontId="38" fillId="0" borderId="53" xfId="7" quotePrefix="1" applyBorder="1" applyAlignment="1">
      <alignment horizontal="center"/>
    </xf>
    <xf numFmtId="0" fontId="38" fillId="0" borderId="64" xfId="7" quotePrefix="1" applyBorder="1" applyAlignment="1">
      <alignment horizontal="center" vertical="center" wrapText="1"/>
    </xf>
    <xf numFmtId="0" fontId="38" fillId="0" borderId="55" xfId="7" quotePrefix="1" applyBorder="1" applyAlignment="1">
      <alignment horizontal="center"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9" fillId="0" borderId="52"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53" xfId="0" applyFont="1" applyBorder="1" applyAlignment="1" applyProtection="1">
      <alignment horizontal="center" vertical="center" wrapText="1"/>
      <protection locked="0"/>
    </xf>
    <xf numFmtId="0" fontId="38" fillId="0" borderId="56" xfId="7" quotePrefix="1" applyBorder="1" applyAlignment="1">
      <alignment horizontal="center" vertical="center" wrapText="1"/>
    </xf>
    <xf numFmtId="0" fontId="29" fillId="0" borderId="61" xfId="0" applyFont="1" applyBorder="1" applyAlignment="1">
      <alignment horizontal="left" vertical="center" wrapText="1"/>
    </xf>
    <xf numFmtId="0" fontId="29" fillId="0" borderId="62" xfId="0" applyFont="1" applyBorder="1" applyAlignment="1">
      <alignment horizontal="left" vertical="center" wrapText="1"/>
    </xf>
    <xf numFmtId="0" fontId="29" fillId="0" borderId="62" xfId="0" applyFont="1" applyBorder="1" applyAlignment="1" applyProtection="1">
      <alignment horizontal="center" vertical="center" wrapText="1"/>
      <protection locked="0"/>
    </xf>
    <xf numFmtId="0" fontId="29" fillId="0" borderId="63" xfId="0" applyFont="1" applyBorder="1" applyAlignment="1" applyProtection="1">
      <alignment horizontal="center" vertical="center" wrapText="1"/>
      <protection locked="0"/>
    </xf>
    <xf numFmtId="0" fontId="61" fillId="8" borderId="0" xfId="0" applyFont="1" applyFill="1" applyAlignment="1">
      <alignment horizontal="left" vertical="center" wrapText="1"/>
    </xf>
    <xf numFmtId="0" fontId="38" fillId="0" borderId="52" xfId="7" quotePrefix="1" applyBorder="1" applyAlignment="1" applyProtection="1">
      <alignment horizontal="center" vertical="center" wrapText="1"/>
      <protection locked="0"/>
    </xf>
    <xf numFmtId="0" fontId="38" fillId="0" borderId="53" xfId="7" quotePrefix="1" applyBorder="1" applyAlignment="1" applyProtection="1">
      <alignment horizontal="center" vertical="center" wrapText="1"/>
      <protection locked="0"/>
    </xf>
    <xf numFmtId="0" fontId="38" fillId="0" borderId="0" xfId="7" quotePrefix="1" applyAlignment="1">
      <alignment horizontal="center"/>
    </xf>
    <xf numFmtId="169" fontId="22"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3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44"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0" fillId="3" borderId="6" xfId="3" applyFill="1" applyBorder="1" applyAlignment="1" applyProtection="1">
      <alignment horizontal="left" vertical="center" wrapText="1"/>
    </xf>
    <xf numFmtId="0" fontId="20"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9" fillId="7" borderId="25" xfId="0" applyFont="1" applyFill="1" applyBorder="1" applyAlignment="1">
      <alignment horizontal="left" vertical="top"/>
    </xf>
    <xf numFmtId="0" fontId="49" fillId="7" borderId="26" xfId="0" applyFont="1" applyFill="1" applyBorder="1" applyAlignment="1">
      <alignment horizontal="left" vertical="top"/>
    </xf>
    <xf numFmtId="0" fontId="48" fillId="6" borderId="20" xfId="0" applyFont="1" applyFill="1" applyBorder="1" applyAlignment="1">
      <alignment horizontal="left" vertical="center" wrapText="1"/>
    </xf>
    <xf numFmtId="0" fontId="48" fillId="6" borderId="10" xfId="0" applyFont="1" applyFill="1" applyBorder="1" applyAlignment="1">
      <alignment horizontal="left" vertical="center" wrapText="1"/>
    </xf>
    <xf numFmtId="0" fontId="48" fillId="6" borderId="16" xfId="0" applyFont="1" applyFill="1" applyBorder="1" applyAlignment="1">
      <alignment horizontal="left" vertical="center" wrapText="1"/>
    </xf>
    <xf numFmtId="0" fontId="48" fillId="6" borderId="12" xfId="0" applyFont="1" applyFill="1" applyBorder="1" applyAlignment="1">
      <alignment horizontal="left" vertical="center" wrapText="1"/>
    </xf>
    <xf numFmtId="0" fontId="49" fillId="7" borderId="22" xfId="0" applyFont="1" applyFill="1" applyBorder="1" applyAlignment="1">
      <alignment horizontal="left" vertical="top"/>
    </xf>
    <xf numFmtId="0" fontId="49" fillId="7" borderId="23" xfId="0" applyFont="1" applyFill="1" applyBorder="1" applyAlignment="1">
      <alignment horizontal="left" vertical="top"/>
    </xf>
    <xf numFmtId="0" fontId="49" fillId="7" borderId="25" xfId="0" applyFont="1" applyFill="1" applyBorder="1" applyAlignment="1">
      <alignment horizontal="left" vertical="top" wrapText="1"/>
    </xf>
    <xf numFmtId="0" fontId="49" fillId="7" borderId="26" xfId="0" applyFont="1" applyFill="1" applyBorder="1" applyAlignment="1">
      <alignment horizontal="left" vertical="top" wrapText="1"/>
    </xf>
    <xf numFmtId="0" fontId="49" fillId="7" borderId="27" xfId="0" applyFont="1" applyFill="1" applyBorder="1" applyAlignment="1">
      <alignment horizontal="left" vertical="top"/>
    </xf>
    <xf numFmtId="0" fontId="49" fillId="7" borderId="28" xfId="0" applyFont="1" applyFill="1" applyBorder="1" applyAlignment="1">
      <alignment horizontal="left" vertical="top"/>
    </xf>
    <xf numFmtId="0" fontId="49" fillId="7" borderId="27" xfId="0" applyFont="1" applyFill="1" applyBorder="1" applyAlignment="1">
      <alignment horizontal="left" vertical="top" wrapText="1"/>
    </xf>
    <xf numFmtId="0" fontId="49" fillId="7" borderId="28" xfId="0" applyFont="1" applyFill="1" applyBorder="1" applyAlignment="1">
      <alignment horizontal="left" vertical="top" wrapText="1"/>
    </xf>
    <xf numFmtId="0" fontId="49" fillId="7" borderId="30" xfId="0" applyFont="1" applyFill="1" applyBorder="1" applyAlignment="1">
      <alignment horizontal="left" vertical="top"/>
    </xf>
    <xf numFmtId="0" fontId="49" fillId="7" borderId="31" xfId="0" applyFont="1" applyFill="1" applyBorder="1" applyAlignment="1">
      <alignment horizontal="left" vertical="top"/>
    </xf>
    <xf numFmtId="0" fontId="48" fillId="6" borderId="20" xfId="0" applyFont="1" applyFill="1" applyBorder="1" applyAlignment="1">
      <alignment horizontal="left" vertical="top" wrapText="1"/>
    </xf>
    <xf numFmtId="0" fontId="48" fillId="6" borderId="10" xfId="0" applyFont="1" applyFill="1" applyBorder="1" applyAlignment="1">
      <alignment horizontal="left" vertical="top" wrapText="1"/>
    </xf>
    <xf numFmtId="0" fontId="48" fillId="6" borderId="16" xfId="0" applyFont="1" applyFill="1" applyBorder="1" applyAlignment="1">
      <alignment horizontal="left" vertical="top" wrapText="1"/>
    </xf>
    <xf numFmtId="0" fontId="48" fillId="6" borderId="12" xfId="0" applyFont="1" applyFill="1" applyBorder="1" applyAlignment="1">
      <alignment horizontal="left" vertical="top" wrapText="1"/>
    </xf>
    <xf numFmtId="0" fontId="49" fillId="7" borderId="22" xfId="0" applyFont="1" applyFill="1" applyBorder="1" applyAlignment="1">
      <alignment horizontal="left" vertical="top" wrapText="1"/>
    </xf>
    <xf numFmtId="0" fontId="49" fillId="7" borderId="23" xfId="0" applyFont="1" applyFill="1" applyBorder="1" applyAlignment="1">
      <alignment horizontal="left" vertical="top" wrapText="1"/>
    </xf>
    <xf numFmtId="0" fontId="49" fillId="5" borderId="40" xfId="0" applyFont="1" applyFill="1" applyBorder="1" applyAlignment="1">
      <alignment horizontal="left" vertical="center" wrapText="1"/>
    </xf>
    <xf numFmtId="0" fontId="49" fillId="5" borderId="41" xfId="0" applyFont="1" applyFill="1" applyBorder="1" applyAlignment="1">
      <alignment horizontal="left" vertical="center" wrapText="1"/>
    </xf>
    <xf numFmtId="0" fontId="49" fillId="7" borderId="30" xfId="0" applyFont="1" applyFill="1" applyBorder="1" applyAlignment="1">
      <alignment horizontal="left" vertical="top" wrapText="1"/>
    </xf>
    <xf numFmtId="0" fontId="49" fillId="7" borderId="31" xfId="0" applyFont="1" applyFill="1" applyBorder="1" applyAlignment="1">
      <alignment horizontal="left" vertical="top" wrapText="1"/>
    </xf>
    <xf numFmtId="0" fontId="49" fillId="5" borderId="37" xfId="0" applyFont="1" applyFill="1" applyBorder="1" applyAlignment="1">
      <alignment horizontal="left" vertical="center" wrapText="1"/>
    </xf>
    <xf numFmtId="0" fontId="49" fillId="5" borderId="38" xfId="0" applyFont="1" applyFill="1" applyBorder="1" applyAlignment="1">
      <alignment horizontal="left" vertical="center" wrapText="1"/>
    </xf>
    <xf numFmtId="0" fontId="49" fillId="5" borderId="25" xfId="0" applyFont="1" applyFill="1" applyBorder="1" applyAlignment="1">
      <alignment horizontal="left" vertical="center" wrapText="1"/>
    </xf>
    <xf numFmtId="0" fontId="49" fillId="5" borderId="26" xfId="0" applyFont="1" applyFill="1" applyBorder="1" applyAlignment="1">
      <alignment horizontal="left" vertical="center" wrapText="1"/>
    </xf>
    <xf numFmtId="0" fontId="49" fillId="5" borderId="30" xfId="0" applyFont="1" applyFill="1" applyBorder="1" applyAlignment="1">
      <alignment horizontal="left" vertical="center" wrapText="1"/>
    </xf>
    <xf numFmtId="0" fontId="49" fillId="5" borderId="31" xfId="0" applyFont="1" applyFill="1" applyBorder="1" applyAlignment="1">
      <alignment horizontal="left" vertical="center" wrapText="1"/>
    </xf>
    <xf numFmtId="0" fontId="48" fillId="6" borderId="19" xfId="0" applyFont="1" applyFill="1" applyBorder="1" applyAlignment="1">
      <alignment horizontal="left" vertical="center" wrapText="1"/>
    </xf>
    <xf numFmtId="0" fontId="48" fillId="6" borderId="15" xfId="0" applyFont="1" applyFill="1" applyBorder="1" applyAlignment="1">
      <alignment horizontal="left" vertical="center" wrapText="1"/>
    </xf>
    <xf numFmtId="0" fontId="49" fillId="5" borderId="27" xfId="0" applyFont="1" applyFill="1" applyBorder="1" applyAlignment="1">
      <alignment horizontal="left" vertical="center" wrapText="1"/>
    </xf>
    <xf numFmtId="0" fontId="49" fillId="5" borderId="28" xfId="0" applyFont="1" applyFill="1" applyBorder="1" applyAlignment="1">
      <alignment horizontal="left" vertical="center" wrapText="1"/>
    </xf>
    <xf numFmtId="0" fontId="48" fillId="6" borderId="5" xfId="0" applyFont="1" applyFill="1" applyBorder="1" applyAlignment="1">
      <alignment horizontal="left" vertical="center" wrapText="1"/>
    </xf>
    <xf numFmtId="0" fontId="48" fillId="6" borderId="7" xfId="0" applyFont="1" applyFill="1" applyBorder="1" applyAlignment="1">
      <alignment horizontal="left" vertical="center" wrapText="1"/>
    </xf>
    <xf numFmtId="0" fontId="49" fillId="5" borderId="44" xfId="0" applyFont="1" applyFill="1" applyBorder="1" applyAlignment="1">
      <alignment horizontal="left" vertical="center" wrapText="1"/>
    </xf>
    <xf numFmtId="0" fontId="49" fillId="5" borderId="7" xfId="0" applyFont="1" applyFill="1" applyBorder="1" applyAlignment="1">
      <alignment horizontal="left" vertical="center" wrapText="1"/>
    </xf>
  </cellXfs>
  <cellStyles count="14">
    <cellStyle name="Comma 2" xfId="8" xr:uid="{00000000-0005-0000-0000-000000000000}"/>
    <cellStyle name="Hyperlink 2" xfId="9" xr:uid="{00000000-0005-0000-0000-000001000000}"/>
    <cellStyle name="Komma" xfId="1" builtinId="3"/>
    <cellStyle name="Link" xfId="3" builtinId="8"/>
    <cellStyle name="Link 2" xfId="7" xr:uid="{00000000-0005-0000-0000-000004000000}"/>
    <cellStyle name="Normal" xfId="0" builtinId="0"/>
    <cellStyle name="Normal 2" xfId="4" xr:uid="{00000000-0005-0000-0000-000006000000}"/>
    <cellStyle name="Normal 3" xfId="10" xr:uid="{00000000-0005-0000-0000-000007000000}"/>
    <cellStyle name="Normal 4" xfId="11" xr:uid="{00000000-0005-0000-0000-000008000000}"/>
    <cellStyle name="Normal 5" xfId="12" xr:uid="{00000000-0005-0000-0000-000009000000}"/>
    <cellStyle name="Normal 7" xfId="5" xr:uid="{00000000-0005-0000-0000-00000A000000}"/>
    <cellStyle name="Normal_porteføljerapport skabelon v4.3 - q1-2010 26apr2010" xfId="6" xr:uid="{00000000-0005-0000-0000-00000B000000}"/>
    <cellStyle name="Procent" xfId="2" builtinId="5"/>
    <cellStyle name="Standard 3" xfId="13"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1034414</xdr:colOff>
      <xdr:row>5</xdr:row>
      <xdr:rowOff>889001</xdr:rowOff>
    </xdr:from>
    <xdr:to>
      <xdr:col>2</xdr:col>
      <xdr:colOff>6073140</xdr:colOff>
      <xdr:row>5</xdr:row>
      <xdr:rowOff>1428751</xdr:rowOff>
    </xdr:to>
    <xdr:sp macro="" textlink="">
      <xdr:nvSpPr>
        <xdr:cNvPr id="3" name="TextBox 33">
          <a:extLst>
            <a:ext uri="{FF2B5EF4-FFF2-40B4-BE49-F238E27FC236}">
              <a16:creationId xmlns:a16="http://schemas.microsoft.com/office/drawing/2014/main" id="{00000000-0008-0000-0700-000003000000}"/>
            </a:ext>
          </a:extLst>
        </xdr:cNvPr>
        <xdr:cNvSpPr txBox="1"/>
      </xdr:nvSpPr>
      <xdr:spPr>
        <a:xfrm>
          <a:off x="1267247" y="3968751"/>
          <a:ext cx="6287560"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4 MAy </a:t>
          </a:r>
          <a:r>
            <a:rPr lang="da-DK" sz="1600" b="1" baseline="0">
              <a:latin typeface="Arial" pitchFamily="34" charset="0"/>
              <a:cs typeface="Arial" pitchFamily="34" charset="0"/>
            </a:rPr>
            <a:t>2021</a:t>
          </a:r>
          <a:r>
            <a:rPr lang="da-DK" sz="1600" b="1">
              <a:latin typeface="Arial" pitchFamily="34" charset="0"/>
              <a:cs typeface="Arial" pitchFamily="34" charset="0"/>
            </a:rPr>
            <a:t>  </a:t>
          </a:r>
          <a:r>
            <a:rPr lang="da-DK" sz="1100" b="1">
              <a:latin typeface="Arial"/>
              <a:cs typeface="Arial"/>
            </a:rPr>
            <a:t>●</a:t>
          </a:r>
          <a:r>
            <a:rPr lang="da-DK" sz="1600" b="1">
              <a:latin typeface="Arial"/>
              <a:cs typeface="Arial"/>
            </a:rPr>
            <a:t>  Data per 31 March 2021</a:t>
          </a:r>
          <a:endParaRPr lang="da-DK" sz="1600" b="1">
            <a:latin typeface="Arial" pitchFamily="34" charset="0"/>
            <a:cs typeface="Arial" pitchFamily="34" charset="0"/>
          </a:endParaRPr>
        </a:p>
      </xdr:txBody>
    </xdr:sp>
    <xdr:clientData/>
  </xdr:twoCellAnchor>
  <xdr:twoCellAnchor>
    <xdr:from>
      <xdr:col>2</xdr:col>
      <xdr:colOff>291465</xdr:colOff>
      <xdr:row>4</xdr:row>
      <xdr:rowOff>1773556</xdr:rowOff>
    </xdr:from>
    <xdr:to>
      <xdr:col>2</xdr:col>
      <xdr:colOff>5654040</xdr:colOff>
      <xdr:row>5</xdr:row>
      <xdr:rowOff>963931</xdr:rowOff>
    </xdr:to>
    <xdr:sp macro="" textlink="">
      <xdr:nvSpPr>
        <xdr:cNvPr id="4" name="TextBox 33">
          <a:extLst>
            <a:ext uri="{FF2B5EF4-FFF2-40B4-BE49-F238E27FC236}">
              <a16:creationId xmlns:a16="http://schemas.microsoft.com/office/drawing/2014/main" id="{00000000-0008-0000-0700-000004000000}"/>
            </a:ext>
          </a:extLst>
        </xdr:cNvPr>
        <xdr:cNvSpPr txBox="1"/>
      </xdr:nvSpPr>
      <xdr:spPr>
        <a:xfrm>
          <a:off x="1807845" y="2428876"/>
          <a:ext cx="5362575" cy="161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E, Q4 2020</a:t>
          </a:r>
        </a:p>
      </xdr:txBody>
    </xdr:sp>
    <xdr:clientData/>
  </xdr:twoCellAnchor>
  <xdr:twoCellAnchor editAs="oneCell">
    <xdr:from>
      <xdr:col>2</xdr:col>
      <xdr:colOff>675409</xdr:colOff>
      <xdr:row>31</xdr:row>
      <xdr:rowOff>103909</xdr:rowOff>
    </xdr:from>
    <xdr:to>
      <xdr:col>2</xdr:col>
      <xdr:colOff>5084623</xdr:colOff>
      <xdr:row>33</xdr:row>
      <xdr:rowOff>186395</xdr:rowOff>
    </xdr:to>
    <xdr:pic>
      <xdr:nvPicPr>
        <xdr:cNvPr id="5" name="Billed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2147454" y="12088091"/>
          <a:ext cx="4409214" cy="463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52293</xdr:colOff>
      <xdr:row>3</xdr:row>
      <xdr:rowOff>6233</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875058" cy="4432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1036916</xdr:colOff>
      <xdr:row>3</xdr:row>
      <xdr:rowOff>62753</xdr:rowOff>
    </xdr:from>
    <xdr:to>
      <xdr:col>5</xdr:col>
      <xdr:colOff>64619</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5720975" y="510988"/>
          <a:ext cx="2322233"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9.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vmlDrawing" Target="../drawings/vmlDrawing1.vml"/><Relationship Id="rId5" Type="http://schemas.openxmlformats.org/officeDocument/2006/relationships/hyperlink" Target="https://coveredbondlabel.com/issuer/2/" TargetMode="External"/><Relationship Id="rId10" Type="http://schemas.openxmlformats.org/officeDocument/2006/relationships/printerSettings" Target="../printerSettings/printerSettings2.bin"/><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46" sqref="A146"/>
    </sheetView>
  </sheetViews>
  <sheetFormatPr defaultRowHeight="14.4" x14ac:dyDescent="0.3"/>
  <cols>
    <col min="1" max="1" width="242" style="273" customWidth="1"/>
  </cols>
  <sheetData>
    <row r="1" spans="1:1" ht="31.2" x14ac:dyDescent="0.3">
      <c r="A1" s="291" t="s">
        <v>1454</v>
      </c>
    </row>
    <row r="3" spans="1:1" ht="15" x14ac:dyDescent="0.3">
      <c r="A3" s="382"/>
    </row>
    <row r="4" spans="1:1" ht="34.799999999999997" x14ac:dyDescent="0.3">
      <c r="A4" s="383" t="s">
        <v>1455</v>
      </c>
    </row>
    <row r="5" spans="1:1" ht="34.799999999999997" x14ac:dyDescent="0.3">
      <c r="A5" s="383" t="s">
        <v>1456</v>
      </c>
    </row>
    <row r="6" spans="1:1" ht="52.2" x14ac:dyDescent="0.3">
      <c r="A6" s="383" t="s">
        <v>1457</v>
      </c>
    </row>
    <row r="7" spans="1:1" ht="17.399999999999999" x14ac:dyDescent="0.3">
      <c r="A7" s="383"/>
    </row>
    <row r="8" spans="1:1" ht="18" x14ac:dyDescent="0.3">
      <c r="A8" s="384" t="s">
        <v>1458</v>
      </c>
    </row>
    <row r="9" spans="1:1" ht="34.799999999999997" x14ac:dyDescent="0.35">
      <c r="A9" s="385" t="s">
        <v>1459</v>
      </c>
    </row>
    <row r="10" spans="1:1" ht="69.599999999999994" x14ac:dyDescent="0.3">
      <c r="A10" s="386" t="s">
        <v>1460</v>
      </c>
    </row>
    <row r="11" spans="1:1" ht="34.799999999999997" x14ac:dyDescent="0.3">
      <c r="A11" s="386" t="s">
        <v>1461</v>
      </c>
    </row>
    <row r="12" spans="1:1" ht="17.399999999999999" x14ac:dyDescent="0.3">
      <c r="A12" s="386" t="s">
        <v>1462</v>
      </c>
    </row>
    <row r="13" spans="1:1" ht="17.399999999999999" x14ac:dyDescent="0.3">
      <c r="A13" s="386" t="s">
        <v>1463</v>
      </c>
    </row>
    <row r="14" spans="1:1" ht="34.799999999999997" x14ac:dyDescent="0.3">
      <c r="A14" s="386" t="s">
        <v>1464</v>
      </c>
    </row>
    <row r="15" spans="1:1" ht="17.399999999999999" x14ac:dyDescent="0.3">
      <c r="A15" s="386"/>
    </row>
    <row r="16" spans="1:1" ht="18" x14ac:dyDescent="0.3">
      <c r="A16" s="384" t="s">
        <v>1465</v>
      </c>
    </row>
    <row r="17" spans="1:1" ht="17.399999999999999" x14ac:dyDescent="0.3">
      <c r="A17" s="387" t="s">
        <v>1466</v>
      </c>
    </row>
    <row r="18" spans="1:1" ht="34.799999999999997" x14ac:dyDescent="0.3">
      <c r="A18" s="388" t="s">
        <v>1467</v>
      </c>
    </row>
    <row r="19" spans="1:1" ht="34.799999999999997" x14ac:dyDescent="0.3">
      <c r="A19" s="388" t="s">
        <v>1468</v>
      </c>
    </row>
    <row r="20" spans="1:1" ht="52.2" x14ac:dyDescent="0.3">
      <c r="A20" s="388" t="s">
        <v>1469</v>
      </c>
    </row>
    <row r="21" spans="1:1" ht="87" x14ac:dyDescent="0.3">
      <c r="A21" s="388" t="s">
        <v>1470</v>
      </c>
    </row>
    <row r="22" spans="1:1" ht="52.2" x14ac:dyDescent="0.3">
      <c r="A22" s="388" t="s">
        <v>1471</v>
      </c>
    </row>
    <row r="23" spans="1:1" ht="34.799999999999997" x14ac:dyDescent="0.3">
      <c r="A23" s="388" t="s">
        <v>1472</v>
      </c>
    </row>
    <row r="24" spans="1:1" ht="17.399999999999999" x14ac:dyDescent="0.3">
      <c r="A24" s="388" t="s">
        <v>1473</v>
      </c>
    </row>
    <row r="25" spans="1:1" ht="17.399999999999999" x14ac:dyDescent="0.3">
      <c r="A25" s="387" t="s">
        <v>1474</v>
      </c>
    </row>
    <row r="26" spans="1:1" ht="52.2" x14ac:dyDescent="0.35">
      <c r="A26" s="389" t="s">
        <v>1475</v>
      </c>
    </row>
    <row r="27" spans="1:1" ht="17.399999999999999" x14ac:dyDescent="0.35">
      <c r="A27" s="389" t="s">
        <v>1476</v>
      </c>
    </row>
    <row r="28" spans="1:1" ht="17.399999999999999" x14ac:dyDescent="0.3">
      <c r="A28" s="387" t="s">
        <v>1477</v>
      </c>
    </row>
    <row r="29" spans="1:1" ht="34.799999999999997" x14ac:dyDescent="0.3">
      <c r="A29" s="388" t="s">
        <v>1478</v>
      </c>
    </row>
    <row r="30" spans="1:1" ht="34.799999999999997" x14ac:dyDescent="0.3">
      <c r="A30" s="388" t="s">
        <v>1479</v>
      </c>
    </row>
    <row r="31" spans="1:1" ht="34.799999999999997" x14ac:dyDescent="0.3">
      <c r="A31" s="388" t="s">
        <v>1480</v>
      </c>
    </row>
    <row r="32" spans="1:1" ht="34.799999999999997" x14ac:dyDescent="0.3">
      <c r="A32" s="388" t="s">
        <v>1481</v>
      </c>
    </row>
    <row r="33" spans="1:1" ht="17.399999999999999" x14ac:dyDescent="0.3">
      <c r="A33" s="388"/>
    </row>
    <row r="34" spans="1:1" ht="18" x14ac:dyDescent="0.3">
      <c r="A34" s="384" t="s">
        <v>1482</v>
      </c>
    </row>
    <row r="35" spans="1:1" ht="17.399999999999999" x14ac:dyDescent="0.3">
      <c r="A35" s="387" t="s">
        <v>1483</v>
      </c>
    </row>
    <row r="36" spans="1:1" ht="34.799999999999997" x14ac:dyDescent="0.3">
      <c r="A36" s="388" t="s">
        <v>1484</v>
      </c>
    </row>
    <row r="37" spans="1:1" ht="34.799999999999997" x14ac:dyDescent="0.3">
      <c r="A37" s="388" t="s">
        <v>1485</v>
      </c>
    </row>
    <row r="38" spans="1:1" ht="34.799999999999997" x14ac:dyDescent="0.3">
      <c r="A38" s="388" t="s">
        <v>1486</v>
      </c>
    </row>
    <row r="39" spans="1:1" ht="17.399999999999999" x14ac:dyDescent="0.3">
      <c r="A39" s="388" t="s">
        <v>1487</v>
      </c>
    </row>
    <row r="40" spans="1:1" ht="34.799999999999997" x14ac:dyDescent="0.3">
      <c r="A40" s="388" t="s">
        <v>1488</v>
      </c>
    </row>
    <row r="41" spans="1:1" ht="17.399999999999999" x14ac:dyDescent="0.3">
      <c r="A41" s="387" t="s">
        <v>1489</v>
      </c>
    </row>
    <row r="42" spans="1:1" ht="17.399999999999999" x14ac:dyDescent="0.3">
      <c r="A42" s="388" t="s">
        <v>1490</v>
      </c>
    </row>
    <row r="43" spans="1:1" ht="17.399999999999999" x14ac:dyDescent="0.35">
      <c r="A43" s="389" t="s">
        <v>1491</v>
      </c>
    </row>
    <row r="44" spans="1:1" ht="17.399999999999999" x14ac:dyDescent="0.3">
      <c r="A44" s="387" t="s">
        <v>1492</v>
      </c>
    </row>
    <row r="45" spans="1:1" ht="34.799999999999997" x14ac:dyDescent="0.35">
      <c r="A45" s="389" t="s">
        <v>1493</v>
      </c>
    </row>
    <row r="46" spans="1:1" ht="34.799999999999997" x14ac:dyDescent="0.3">
      <c r="A46" s="388" t="s">
        <v>1494</v>
      </c>
    </row>
    <row r="47" spans="1:1" ht="52.2" x14ac:dyDescent="0.3">
      <c r="A47" s="388" t="s">
        <v>1495</v>
      </c>
    </row>
    <row r="48" spans="1:1" ht="17.399999999999999" x14ac:dyDescent="0.3">
      <c r="A48" s="388" t="s">
        <v>1496</v>
      </c>
    </row>
    <row r="49" spans="1:1" ht="17.399999999999999" x14ac:dyDescent="0.35">
      <c r="A49" s="389" t="s">
        <v>1497</v>
      </c>
    </row>
    <row r="50" spans="1:1" ht="17.399999999999999" x14ac:dyDescent="0.3">
      <c r="A50" s="387" t="s">
        <v>1498</v>
      </c>
    </row>
    <row r="51" spans="1:1" ht="34.799999999999997" x14ac:dyDescent="0.35">
      <c r="A51" s="389" t="s">
        <v>1499</v>
      </c>
    </row>
    <row r="52" spans="1:1" ht="17.399999999999999" x14ac:dyDescent="0.3">
      <c r="A52" s="388" t="s">
        <v>1500</v>
      </c>
    </row>
    <row r="53" spans="1:1" ht="34.799999999999997" x14ac:dyDescent="0.35">
      <c r="A53" s="389" t="s">
        <v>1501</v>
      </c>
    </row>
    <row r="54" spans="1:1" ht="17.399999999999999" x14ac:dyDescent="0.3">
      <c r="A54" s="387" t="s">
        <v>1502</v>
      </c>
    </row>
    <row r="55" spans="1:1" ht="17.399999999999999" x14ac:dyDescent="0.35">
      <c r="A55" s="389" t="s">
        <v>1503</v>
      </c>
    </row>
    <row r="56" spans="1:1" ht="34.799999999999997" x14ac:dyDescent="0.3">
      <c r="A56" s="388" t="s">
        <v>1504</v>
      </c>
    </row>
    <row r="57" spans="1:1" ht="17.399999999999999" x14ac:dyDescent="0.3">
      <c r="A57" s="388" t="s">
        <v>1505</v>
      </c>
    </row>
    <row r="58" spans="1:1" ht="17.399999999999999" x14ac:dyDescent="0.3">
      <c r="A58" s="388" t="s">
        <v>1506</v>
      </c>
    </row>
    <row r="59" spans="1:1" ht="17.399999999999999" x14ac:dyDescent="0.3">
      <c r="A59" s="387" t="s">
        <v>1507</v>
      </c>
    </row>
    <row r="60" spans="1:1" ht="34.799999999999997" x14ac:dyDescent="0.3">
      <c r="A60" s="388" t="s">
        <v>1508</v>
      </c>
    </row>
    <row r="61" spans="1:1" ht="17.399999999999999" x14ac:dyDescent="0.3">
      <c r="A61" s="390"/>
    </row>
    <row r="62" spans="1:1" ht="18" x14ac:dyDescent="0.3">
      <c r="A62" s="384" t="s">
        <v>1509</v>
      </c>
    </row>
    <row r="63" spans="1:1" ht="17.399999999999999" x14ac:dyDescent="0.3">
      <c r="A63" s="387" t="s">
        <v>1510</v>
      </c>
    </row>
    <row r="64" spans="1:1" ht="34.799999999999997" x14ac:dyDescent="0.3">
      <c r="A64" s="388" t="s">
        <v>1511</v>
      </c>
    </row>
    <row r="65" spans="1:1" ht="17.399999999999999" x14ac:dyDescent="0.3">
      <c r="A65" s="388" t="s">
        <v>1512</v>
      </c>
    </row>
    <row r="66" spans="1:1" ht="34.799999999999997" x14ac:dyDescent="0.3">
      <c r="A66" s="386" t="s">
        <v>1513</v>
      </c>
    </row>
    <row r="67" spans="1:1" ht="34.799999999999997" x14ac:dyDescent="0.3">
      <c r="A67" s="386" t="s">
        <v>1514</v>
      </c>
    </row>
    <row r="68" spans="1:1" ht="34.799999999999997" x14ac:dyDescent="0.3">
      <c r="A68" s="386" t="s">
        <v>1515</v>
      </c>
    </row>
    <row r="69" spans="1:1" ht="17.399999999999999" x14ac:dyDescent="0.3">
      <c r="A69" s="391" t="s">
        <v>1516</v>
      </c>
    </row>
    <row r="70" spans="1:1" ht="52.2" x14ac:dyDescent="0.3">
      <c r="A70" s="386" t="s">
        <v>1517</v>
      </c>
    </row>
    <row r="71" spans="1:1" ht="17.399999999999999" x14ac:dyDescent="0.3">
      <c r="A71" s="386" t="s">
        <v>1518</v>
      </c>
    </row>
    <row r="72" spans="1:1" ht="17.399999999999999" x14ac:dyDescent="0.3">
      <c r="A72" s="391" t="s">
        <v>1519</v>
      </c>
    </row>
    <row r="73" spans="1:1" ht="17.399999999999999" x14ac:dyDescent="0.3">
      <c r="A73" s="386" t="s">
        <v>1520</v>
      </c>
    </row>
    <row r="74" spans="1:1" ht="17.399999999999999" x14ac:dyDescent="0.3">
      <c r="A74" s="391" t="s">
        <v>1521</v>
      </c>
    </row>
    <row r="75" spans="1:1" ht="34.799999999999997" x14ac:dyDescent="0.3">
      <c r="A75" s="386" t="s">
        <v>1522</v>
      </c>
    </row>
    <row r="76" spans="1:1" ht="17.399999999999999" x14ac:dyDescent="0.3">
      <c r="A76" s="386" t="s">
        <v>1523</v>
      </c>
    </row>
    <row r="77" spans="1:1" ht="52.2" x14ac:dyDescent="0.3">
      <c r="A77" s="386" t="s">
        <v>1524</v>
      </c>
    </row>
    <row r="78" spans="1:1" ht="17.399999999999999" x14ac:dyDescent="0.3">
      <c r="A78" s="391" t="s">
        <v>1525</v>
      </c>
    </row>
    <row r="79" spans="1:1" ht="17.399999999999999" x14ac:dyDescent="0.35">
      <c r="A79" s="392" t="s">
        <v>1526</v>
      </c>
    </row>
    <row r="80" spans="1:1" ht="17.399999999999999" x14ac:dyDescent="0.3">
      <c r="A80" s="391" t="s">
        <v>1527</v>
      </c>
    </row>
    <row r="81" spans="1:1" ht="34.799999999999997" x14ac:dyDescent="0.3">
      <c r="A81" s="386" t="s">
        <v>1528</v>
      </c>
    </row>
    <row r="82" spans="1:1" ht="34.799999999999997" x14ac:dyDescent="0.3">
      <c r="A82" s="386" t="s">
        <v>1529</v>
      </c>
    </row>
    <row r="83" spans="1:1" ht="34.799999999999997" x14ac:dyDescent="0.3">
      <c r="A83" s="386" t="s">
        <v>1530</v>
      </c>
    </row>
    <row r="84" spans="1:1" ht="34.799999999999997" x14ac:dyDescent="0.3">
      <c r="A84" s="386" t="s">
        <v>1531</v>
      </c>
    </row>
    <row r="85" spans="1:1" ht="34.799999999999997" x14ac:dyDescent="0.3">
      <c r="A85" s="386" t="s">
        <v>1532</v>
      </c>
    </row>
    <row r="86" spans="1:1" ht="17.399999999999999" x14ac:dyDescent="0.3">
      <c r="A86" s="391" t="s">
        <v>1533</v>
      </c>
    </row>
    <row r="87" spans="1:1" ht="17.399999999999999" x14ac:dyDescent="0.3">
      <c r="A87" s="386" t="s">
        <v>1534</v>
      </c>
    </row>
    <row r="88" spans="1:1" ht="34.799999999999997" x14ac:dyDescent="0.3">
      <c r="A88" s="386" t="s">
        <v>1535</v>
      </c>
    </row>
    <row r="89" spans="1:1" ht="17.399999999999999" x14ac:dyDescent="0.3">
      <c r="A89" s="391" t="s">
        <v>1536</v>
      </c>
    </row>
    <row r="90" spans="1:1" ht="34.799999999999997" x14ac:dyDescent="0.3">
      <c r="A90" s="386" t="s">
        <v>1537</v>
      </c>
    </row>
    <row r="91" spans="1:1" ht="17.399999999999999" x14ac:dyDescent="0.3">
      <c r="A91" s="391" t="s">
        <v>1538</v>
      </c>
    </row>
    <row r="92" spans="1:1" ht="17.399999999999999" x14ac:dyDescent="0.35">
      <c r="A92" s="392" t="s">
        <v>1539</v>
      </c>
    </row>
    <row r="93" spans="1:1" ht="17.399999999999999" x14ac:dyDescent="0.3">
      <c r="A93" s="386" t="s">
        <v>1540</v>
      </c>
    </row>
    <row r="94" spans="1:1" ht="17.399999999999999" x14ac:dyDescent="0.3">
      <c r="A94" s="386"/>
    </row>
    <row r="95" spans="1:1" ht="18" x14ac:dyDescent="0.3">
      <c r="A95" s="384" t="s">
        <v>1541</v>
      </c>
    </row>
    <row r="96" spans="1:1" ht="34.799999999999997" x14ac:dyDescent="0.35">
      <c r="A96" s="392" t="s">
        <v>1542</v>
      </c>
    </row>
    <row r="97" spans="1:1" ht="17.399999999999999" x14ac:dyDescent="0.35">
      <c r="A97" s="392" t="s">
        <v>1543</v>
      </c>
    </row>
    <row r="98" spans="1:1" ht="17.399999999999999" x14ac:dyDescent="0.3">
      <c r="A98" s="391" t="s">
        <v>1544</v>
      </c>
    </row>
    <row r="99" spans="1:1" ht="17.399999999999999" x14ac:dyDescent="0.3">
      <c r="A99" s="383" t="s">
        <v>1545</v>
      </c>
    </row>
    <row r="100" spans="1:1" ht="17.399999999999999" x14ac:dyDescent="0.3">
      <c r="A100" s="386" t="s">
        <v>1546</v>
      </c>
    </row>
    <row r="101" spans="1:1" ht="17.399999999999999" x14ac:dyDescent="0.3">
      <c r="A101" s="386" t="s">
        <v>1547</v>
      </c>
    </row>
    <row r="102" spans="1:1" ht="17.399999999999999" x14ac:dyDescent="0.3">
      <c r="A102" s="386" t="s">
        <v>1548</v>
      </c>
    </row>
    <row r="103" spans="1:1" ht="17.399999999999999" x14ac:dyDescent="0.3">
      <c r="A103" s="386" t="s">
        <v>1549</v>
      </c>
    </row>
    <row r="104" spans="1:1" ht="34.799999999999997" x14ac:dyDescent="0.3">
      <c r="A104" s="386" t="s">
        <v>1550</v>
      </c>
    </row>
    <row r="105" spans="1:1" ht="17.399999999999999" x14ac:dyDescent="0.3">
      <c r="A105" s="383" t="s">
        <v>1551</v>
      </c>
    </row>
    <row r="106" spans="1:1" ht="17.399999999999999" x14ac:dyDescent="0.3">
      <c r="A106" s="386" t="s">
        <v>1552</v>
      </c>
    </row>
    <row r="107" spans="1:1" ht="17.399999999999999" x14ac:dyDescent="0.3">
      <c r="A107" s="386" t="s">
        <v>1553</v>
      </c>
    </row>
    <row r="108" spans="1:1" ht="17.399999999999999" x14ac:dyDescent="0.3">
      <c r="A108" s="386" t="s">
        <v>1554</v>
      </c>
    </row>
    <row r="109" spans="1:1" ht="17.399999999999999" x14ac:dyDescent="0.3">
      <c r="A109" s="386" t="s">
        <v>1555</v>
      </c>
    </row>
    <row r="110" spans="1:1" ht="17.399999999999999" x14ac:dyDescent="0.3">
      <c r="A110" s="386" t="s">
        <v>1556</v>
      </c>
    </row>
    <row r="111" spans="1:1" ht="17.399999999999999" x14ac:dyDescent="0.3">
      <c r="A111" s="386" t="s">
        <v>1557</v>
      </c>
    </row>
    <row r="112" spans="1:1" ht="17.399999999999999" x14ac:dyDescent="0.3">
      <c r="A112" s="391" t="s">
        <v>1558</v>
      </c>
    </row>
    <row r="113" spans="1:1" ht="17.399999999999999" x14ac:dyDescent="0.3">
      <c r="A113" s="386" t="s">
        <v>1559</v>
      </c>
    </row>
    <row r="114" spans="1:1" ht="17.399999999999999" x14ac:dyDescent="0.3">
      <c r="A114" s="383" t="s">
        <v>1560</v>
      </c>
    </row>
    <row r="115" spans="1:1" ht="17.399999999999999" x14ac:dyDescent="0.3">
      <c r="A115" s="386" t="s">
        <v>1561</v>
      </c>
    </row>
    <row r="116" spans="1:1" ht="17.399999999999999" x14ac:dyDescent="0.3">
      <c r="A116" s="386" t="s">
        <v>1562</v>
      </c>
    </row>
    <row r="117" spans="1:1" ht="17.399999999999999" x14ac:dyDescent="0.3">
      <c r="A117" s="383" t="s">
        <v>1563</v>
      </c>
    </row>
    <row r="118" spans="1:1" ht="17.399999999999999" x14ac:dyDescent="0.3">
      <c r="A118" s="386" t="s">
        <v>1564</v>
      </c>
    </row>
    <row r="119" spans="1:1" ht="17.399999999999999" x14ac:dyDescent="0.3">
      <c r="A119" s="386" t="s">
        <v>1565</v>
      </c>
    </row>
    <row r="120" spans="1:1" ht="17.399999999999999" x14ac:dyDescent="0.3">
      <c r="A120" s="386" t="s">
        <v>1566</v>
      </c>
    </row>
    <row r="121" spans="1:1" ht="17.399999999999999" x14ac:dyDescent="0.3">
      <c r="A121" s="391" t="s">
        <v>1567</v>
      </c>
    </row>
    <row r="122" spans="1:1" ht="17.399999999999999" x14ac:dyDescent="0.3">
      <c r="A122" s="383" t="s">
        <v>1568</v>
      </c>
    </row>
    <row r="123" spans="1:1" ht="17.399999999999999" x14ac:dyDescent="0.3">
      <c r="A123" s="383" t="s">
        <v>1569</v>
      </c>
    </row>
    <row r="124" spans="1:1" ht="17.399999999999999" x14ac:dyDescent="0.3">
      <c r="A124" s="386" t="s">
        <v>1570</v>
      </c>
    </row>
    <row r="125" spans="1:1" ht="17.399999999999999" x14ac:dyDescent="0.3">
      <c r="A125" s="386" t="s">
        <v>1571</v>
      </c>
    </row>
    <row r="126" spans="1:1" ht="17.399999999999999" x14ac:dyDescent="0.3">
      <c r="A126" s="386" t="s">
        <v>1572</v>
      </c>
    </row>
    <row r="127" spans="1:1" ht="17.399999999999999" x14ac:dyDescent="0.3">
      <c r="A127" s="386" t="s">
        <v>1573</v>
      </c>
    </row>
    <row r="128" spans="1:1" ht="17.399999999999999" x14ac:dyDescent="0.3">
      <c r="A128" s="386" t="s">
        <v>1574</v>
      </c>
    </row>
    <row r="129" spans="1:1" ht="17.399999999999999" x14ac:dyDescent="0.3">
      <c r="A129" s="391" t="s">
        <v>1575</v>
      </c>
    </row>
    <row r="130" spans="1:1" ht="34.799999999999997" x14ac:dyDescent="0.3">
      <c r="A130" s="386" t="s">
        <v>1576</v>
      </c>
    </row>
    <row r="131" spans="1:1" ht="69.599999999999994" x14ac:dyDescent="0.3">
      <c r="A131" s="386" t="s">
        <v>1577</v>
      </c>
    </row>
    <row r="132" spans="1:1" ht="34.799999999999997" x14ac:dyDescent="0.3">
      <c r="A132" s="386" t="s">
        <v>1578</v>
      </c>
    </row>
    <row r="133" spans="1:1" ht="17.399999999999999" x14ac:dyDescent="0.3">
      <c r="A133" s="391" t="s">
        <v>1579</v>
      </c>
    </row>
    <row r="134" spans="1:1" ht="34.799999999999997" x14ac:dyDescent="0.3">
      <c r="A134" s="383" t="s">
        <v>1580</v>
      </c>
    </row>
    <row r="135" spans="1:1" ht="17.399999999999999" x14ac:dyDescent="0.3">
      <c r="A135" s="383"/>
    </row>
    <row r="136" spans="1:1" ht="18" x14ac:dyDescent="0.3">
      <c r="A136" s="384" t="s">
        <v>1581</v>
      </c>
    </row>
    <row r="137" spans="1:1" ht="17.399999999999999" x14ac:dyDescent="0.3">
      <c r="A137" s="386" t="s">
        <v>1582</v>
      </c>
    </row>
    <row r="138" spans="1:1" ht="34.799999999999997" x14ac:dyDescent="0.3">
      <c r="A138" s="388" t="s">
        <v>1583</v>
      </c>
    </row>
    <row r="139" spans="1:1" ht="34.799999999999997" x14ac:dyDescent="0.3">
      <c r="A139" s="388" t="s">
        <v>1584</v>
      </c>
    </row>
    <row r="140" spans="1:1" ht="17.399999999999999" x14ac:dyDescent="0.3">
      <c r="A140" s="387" t="s">
        <v>1585</v>
      </c>
    </row>
    <row r="141" spans="1:1" ht="17.399999999999999" x14ac:dyDescent="0.3">
      <c r="A141" s="393" t="s">
        <v>1586</v>
      </c>
    </row>
    <row r="142" spans="1:1" ht="34.799999999999997" x14ac:dyDescent="0.35">
      <c r="A142" s="389" t="s">
        <v>1587</v>
      </c>
    </row>
    <row r="143" spans="1:1" ht="17.399999999999999" x14ac:dyDescent="0.3">
      <c r="A143" s="388" t="s">
        <v>1588</v>
      </c>
    </row>
    <row r="144" spans="1:1" ht="17.399999999999999" x14ac:dyDescent="0.3">
      <c r="A144" s="388" t="s">
        <v>1589</v>
      </c>
    </row>
    <row r="145" spans="1:1" ht="17.399999999999999" x14ac:dyDescent="0.3">
      <c r="A145" s="393" t="s">
        <v>1590</v>
      </c>
    </row>
    <row r="146" spans="1:1" ht="17.399999999999999" x14ac:dyDescent="0.3">
      <c r="A146" s="387" t="s">
        <v>1591</v>
      </c>
    </row>
    <row r="147" spans="1:1" ht="17.399999999999999" x14ac:dyDescent="0.3">
      <c r="A147" s="393" t="s">
        <v>1592</v>
      </c>
    </row>
    <row r="148" spans="1:1" ht="17.399999999999999" x14ac:dyDescent="0.3">
      <c r="A148" s="388" t="s">
        <v>1593</v>
      </c>
    </row>
    <row r="149" spans="1:1" ht="17.399999999999999" x14ac:dyDescent="0.3">
      <c r="A149" s="388" t="s">
        <v>1594</v>
      </c>
    </row>
    <row r="150" spans="1:1" ht="17.399999999999999" x14ac:dyDescent="0.3">
      <c r="A150" s="388" t="s">
        <v>1595</v>
      </c>
    </row>
    <row r="151" spans="1:1" ht="34.799999999999997" x14ac:dyDescent="0.3">
      <c r="A151" s="393" t="s">
        <v>1596</v>
      </c>
    </row>
    <row r="152" spans="1:1" ht="17.399999999999999" x14ac:dyDescent="0.3">
      <c r="A152" s="387" t="s">
        <v>1597</v>
      </c>
    </row>
    <row r="153" spans="1:1" ht="17.399999999999999" x14ac:dyDescent="0.3">
      <c r="A153" s="388" t="s">
        <v>1598</v>
      </c>
    </row>
    <row r="154" spans="1:1" ht="17.399999999999999" x14ac:dyDescent="0.3">
      <c r="A154" s="388" t="s">
        <v>1599</v>
      </c>
    </row>
    <row r="155" spans="1:1" ht="17.399999999999999" x14ac:dyDescent="0.3">
      <c r="A155" s="388" t="s">
        <v>1600</v>
      </c>
    </row>
    <row r="156" spans="1:1" ht="17.399999999999999" x14ac:dyDescent="0.3">
      <c r="A156" s="388" t="s">
        <v>1601</v>
      </c>
    </row>
    <row r="157" spans="1:1" ht="34.799999999999997" x14ac:dyDescent="0.3">
      <c r="A157" s="388" t="s">
        <v>1602</v>
      </c>
    </row>
    <row r="158" spans="1:1" ht="34.799999999999997" x14ac:dyDescent="0.3">
      <c r="A158" s="388" t="s">
        <v>1603</v>
      </c>
    </row>
    <row r="159" spans="1:1" ht="17.399999999999999" x14ac:dyDescent="0.3">
      <c r="A159" s="387" t="s">
        <v>1604</v>
      </c>
    </row>
    <row r="160" spans="1:1" ht="34.799999999999997" x14ac:dyDescent="0.3">
      <c r="A160" s="388" t="s">
        <v>1605</v>
      </c>
    </row>
    <row r="161" spans="1:1" ht="34.799999999999997" x14ac:dyDescent="0.3">
      <c r="A161" s="388" t="s">
        <v>1606</v>
      </c>
    </row>
    <row r="162" spans="1:1" ht="17.399999999999999" x14ac:dyDescent="0.3">
      <c r="A162" s="388" t="s">
        <v>1607</v>
      </c>
    </row>
    <row r="163" spans="1:1" ht="17.399999999999999" x14ac:dyDescent="0.3">
      <c r="A163" s="387" t="s">
        <v>1608</v>
      </c>
    </row>
    <row r="164" spans="1:1" ht="34.799999999999997" x14ac:dyDescent="0.35">
      <c r="A164" s="394" t="s">
        <v>1609</v>
      </c>
    </row>
    <row r="165" spans="1:1" ht="34.799999999999997" x14ac:dyDescent="0.3">
      <c r="A165" s="388" t="s">
        <v>1610</v>
      </c>
    </row>
    <row r="166" spans="1:1" ht="17.399999999999999" x14ac:dyDescent="0.3">
      <c r="A166" s="387" t="s">
        <v>1611</v>
      </c>
    </row>
    <row r="167" spans="1:1" ht="17.399999999999999" x14ac:dyDescent="0.3">
      <c r="A167" s="388" t="s">
        <v>1612</v>
      </c>
    </row>
    <row r="168" spans="1:1" ht="17.399999999999999" x14ac:dyDescent="0.3">
      <c r="A168" s="387" t="s">
        <v>1613</v>
      </c>
    </row>
    <row r="169" spans="1:1" ht="17.399999999999999" x14ac:dyDescent="0.35">
      <c r="A169" s="389" t="s">
        <v>1614</v>
      </c>
    </row>
    <row r="170" spans="1:1" ht="17.399999999999999" x14ac:dyDescent="0.35">
      <c r="A170" s="389"/>
    </row>
    <row r="171" spans="1:1" ht="17.399999999999999" x14ac:dyDescent="0.35">
      <c r="A171" s="389"/>
    </row>
    <row r="172" spans="1:1" ht="17.399999999999999" x14ac:dyDescent="0.35">
      <c r="A172" s="389"/>
    </row>
    <row r="173" spans="1:1" ht="17.399999999999999" x14ac:dyDescent="0.35">
      <c r="A173" s="389"/>
    </row>
    <row r="174" spans="1:1" ht="17.399999999999999" x14ac:dyDescent="0.35">
      <c r="A174" s="38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550"/>
  <sheetViews>
    <sheetView zoomScale="85" zoomScaleNormal="85" workbookViewId="0">
      <selection activeCell="N15" sqref="N15"/>
    </sheetView>
  </sheetViews>
  <sheetFormatPr defaultColWidth="15.88671875" defaultRowHeight="14.4" x14ac:dyDescent="0.3"/>
  <cols>
    <col min="1" max="1" width="33.6640625" style="3" bestFit="1" customWidth="1"/>
    <col min="2" max="2" width="1.5546875" style="79" customWidth="1"/>
    <col min="3" max="3" width="61.6640625" style="3" customWidth="1"/>
    <col min="4" max="4" width="19.88671875" style="3" customWidth="1"/>
    <col min="5" max="5" width="12.33203125" style="3" customWidth="1"/>
    <col min="6" max="6" width="13.109375" style="3" customWidth="1"/>
    <col min="7" max="7" width="15.88671875" style="3"/>
    <col min="8" max="8" width="6.109375" style="3" customWidth="1"/>
    <col min="9" max="16384" width="15.88671875" style="3"/>
  </cols>
  <sheetData>
    <row r="1" spans="1:5" ht="12" customHeight="1" x14ac:dyDescent="0.3"/>
    <row r="2" spans="1:5" ht="12" customHeight="1" x14ac:dyDescent="0.3"/>
    <row r="3" spans="1:5" ht="12" customHeight="1" x14ac:dyDescent="0.3"/>
    <row r="4" spans="1:5" ht="15.75" customHeight="1" x14ac:dyDescent="0.3"/>
    <row r="5" spans="1:5" ht="24" customHeight="1" x14ac:dyDescent="0.3">
      <c r="A5" s="529" t="s">
        <v>145</v>
      </c>
      <c r="B5" s="529"/>
      <c r="C5" s="529"/>
    </row>
    <row r="6" spans="1:5" ht="6" customHeight="1" x14ac:dyDescent="0.3"/>
    <row r="7" spans="1:5" ht="15.75" customHeight="1" x14ac:dyDescent="0.3">
      <c r="A7" s="132" t="s">
        <v>143</v>
      </c>
      <c r="B7" s="3"/>
      <c r="C7" s="133" t="s">
        <v>2591</v>
      </c>
    </row>
    <row r="8" spans="1:5" ht="11.25" customHeight="1" x14ac:dyDescent="0.3"/>
    <row r="10" spans="1:5" x14ac:dyDescent="0.3">
      <c r="A10" s="139" t="s">
        <v>165</v>
      </c>
      <c r="B10" s="134"/>
      <c r="C10" s="5"/>
      <c r="D10" s="5"/>
      <c r="E10" s="5"/>
    </row>
    <row r="11" spans="1:5" x14ac:dyDescent="0.3">
      <c r="A11" s="140" t="s">
        <v>146</v>
      </c>
      <c r="B11" s="135"/>
      <c r="C11" s="135"/>
      <c r="D11" s="5"/>
      <c r="E11" s="5"/>
    </row>
    <row r="12" spans="1:5" x14ac:dyDescent="0.3">
      <c r="A12" s="140" t="s">
        <v>144</v>
      </c>
      <c r="B12" s="134"/>
      <c r="C12" s="136" t="s">
        <v>146</v>
      </c>
      <c r="D12" s="5"/>
      <c r="E12" s="5"/>
    </row>
    <row r="13" spans="1:5" x14ac:dyDescent="0.3">
      <c r="A13" s="140"/>
      <c r="B13" s="134"/>
      <c r="C13" s="5"/>
      <c r="D13" s="5"/>
      <c r="E13" s="5"/>
    </row>
    <row r="14" spans="1:5" x14ac:dyDescent="0.3">
      <c r="A14" s="140" t="s">
        <v>148</v>
      </c>
      <c r="B14" s="135"/>
      <c r="C14" s="5"/>
      <c r="D14" s="5"/>
      <c r="E14" s="5"/>
    </row>
    <row r="15" spans="1:5" x14ac:dyDescent="0.3">
      <c r="A15" s="140" t="s">
        <v>147</v>
      </c>
      <c r="B15" s="134"/>
      <c r="C15" s="136" t="s">
        <v>151</v>
      </c>
      <c r="D15" s="5"/>
      <c r="E15" s="5"/>
    </row>
    <row r="16" spans="1:5" x14ac:dyDescent="0.3">
      <c r="A16" s="140" t="s">
        <v>149</v>
      </c>
      <c r="B16" s="134"/>
      <c r="C16" s="136" t="s">
        <v>150</v>
      </c>
      <c r="D16" s="5"/>
      <c r="E16" s="5"/>
    </row>
    <row r="17" spans="1:5" x14ac:dyDescent="0.3">
      <c r="A17" s="140" t="s">
        <v>152</v>
      </c>
      <c r="B17" s="134"/>
      <c r="C17" s="136" t="s">
        <v>154</v>
      </c>
      <c r="D17" s="5"/>
      <c r="E17" s="5"/>
    </row>
    <row r="18" spans="1:5" x14ac:dyDescent="0.3">
      <c r="A18" s="140" t="s">
        <v>153</v>
      </c>
      <c r="B18" s="134"/>
      <c r="C18" s="136" t="s">
        <v>155</v>
      </c>
      <c r="D18" s="5"/>
      <c r="E18" s="5"/>
    </row>
    <row r="19" spans="1:5" x14ac:dyDescent="0.3">
      <c r="A19" s="140"/>
      <c r="B19" s="134"/>
      <c r="C19" s="5"/>
      <c r="D19" s="5"/>
      <c r="E19" s="5"/>
    </row>
    <row r="20" spans="1:5" x14ac:dyDescent="0.3">
      <c r="A20" s="140" t="s">
        <v>180</v>
      </c>
      <c r="B20" s="134"/>
      <c r="C20" s="136" t="s">
        <v>0</v>
      </c>
      <c r="D20" s="5"/>
      <c r="E20" s="5"/>
    </row>
    <row r="21" spans="1:5" x14ac:dyDescent="0.3">
      <c r="A21" s="140" t="s">
        <v>181</v>
      </c>
      <c r="B21" s="134"/>
      <c r="C21" s="136" t="s">
        <v>101</v>
      </c>
      <c r="D21" s="5"/>
      <c r="E21" s="5"/>
    </row>
    <row r="22" spans="1:5" x14ac:dyDescent="0.3">
      <c r="A22" s="140" t="s">
        <v>182</v>
      </c>
      <c r="B22" s="134"/>
      <c r="C22" s="136" t="s">
        <v>102</v>
      </c>
      <c r="D22" s="5"/>
      <c r="E22" s="5"/>
    </row>
    <row r="23" spans="1:5" x14ac:dyDescent="0.3">
      <c r="A23" s="140" t="s">
        <v>183</v>
      </c>
      <c r="B23" s="134"/>
      <c r="C23" s="136" t="s">
        <v>103</v>
      </c>
      <c r="D23" s="5"/>
      <c r="E23" s="5"/>
    </row>
    <row r="24" spans="1:5" x14ac:dyDescent="0.3">
      <c r="A24" s="140" t="s">
        <v>184</v>
      </c>
      <c r="B24" s="134"/>
      <c r="C24" s="136" t="s">
        <v>156</v>
      </c>
      <c r="D24" s="5"/>
      <c r="E24" s="5"/>
    </row>
    <row r="25" spans="1:5" x14ac:dyDescent="0.3">
      <c r="A25" s="140" t="s">
        <v>185</v>
      </c>
      <c r="B25" s="134"/>
      <c r="C25" s="136" t="s">
        <v>971</v>
      </c>
      <c r="D25" s="5"/>
      <c r="E25" s="5"/>
    </row>
    <row r="26" spans="1:5" x14ac:dyDescent="0.3">
      <c r="A26" s="140" t="s">
        <v>186</v>
      </c>
      <c r="B26" s="134"/>
      <c r="C26" s="136" t="s">
        <v>972</v>
      </c>
      <c r="D26" s="5"/>
      <c r="E26" s="5"/>
    </row>
    <row r="27" spans="1:5" x14ac:dyDescent="0.3">
      <c r="A27" s="140" t="s">
        <v>187</v>
      </c>
      <c r="B27" s="134"/>
      <c r="C27" s="136" t="s">
        <v>104</v>
      </c>
      <c r="D27" s="5"/>
      <c r="E27" s="5"/>
    </row>
    <row r="28" spans="1:5" x14ac:dyDescent="0.3">
      <c r="A28" s="140" t="s">
        <v>188</v>
      </c>
      <c r="B28" s="134"/>
      <c r="C28" s="136" t="s">
        <v>105</v>
      </c>
      <c r="D28" s="5"/>
      <c r="E28" s="5"/>
    </row>
    <row r="29" spans="1:5" x14ac:dyDescent="0.3">
      <c r="A29" s="140" t="s">
        <v>189</v>
      </c>
      <c r="B29" s="134"/>
      <c r="C29" s="136" t="s">
        <v>106</v>
      </c>
      <c r="D29" s="5"/>
      <c r="E29" s="5"/>
    </row>
    <row r="30" spans="1:5" x14ac:dyDescent="0.3">
      <c r="A30" s="140" t="s">
        <v>190</v>
      </c>
      <c r="B30" s="134"/>
      <c r="C30" s="136" t="s">
        <v>107</v>
      </c>
      <c r="D30" s="5"/>
      <c r="E30" s="5"/>
    </row>
    <row r="31" spans="1:5" x14ac:dyDescent="0.3">
      <c r="A31" s="140" t="s">
        <v>191</v>
      </c>
      <c r="B31" s="134"/>
      <c r="C31" s="136" t="s">
        <v>157</v>
      </c>
      <c r="D31" s="5"/>
      <c r="E31" s="5"/>
    </row>
    <row r="32" spans="1:5" x14ac:dyDescent="0.3">
      <c r="A32" s="140" t="s">
        <v>192</v>
      </c>
      <c r="B32" s="134"/>
      <c r="C32" s="136" t="s">
        <v>109</v>
      </c>
      <c r="D32" s="5"/>
      <c r="E32" s="5"/>
    </row>
    <row r="33" spans="1:5" x14ac:dyDescent="0.3">
      <c r="A33" s="140" t="s">
        <v>193</v>
      </c>
      <c r="B33" s="134"/>
      <c r="C33" s="136" t="s">
        <v>158</v>
      </c>
      <c r="D33" s="5"/>
      <c r="E33" s="5"/>
    </row>
    <row r="34" spans="1:5" x14ac:dyDescent="0.3">
      <c r="A34" s="140" t="s">
        <v>194</v>
      </c>
      <c r="B34" s="134"/>
      <c r="C34" s="136" t="s">
        <v>159</v>
      </c>
      <c r="D34" s="5"/>
      <c r="E34" s="5"/>
    </row>
    <row r="35" spans="1:5" x14ac:dyDescent="0.3">
      <c r="A35" s="140" t="s">
        <v>195</v>
      </c>
      <c r="B35" s="134"/>
      <c r="C35" s="136" t="s">
        <v>142</v>
      </c>
      <c r="D35" s="5"/>
      <c r="E35" s="5"/>
    </row>
    <row r="36" spans="1:5" x14ac:dyDescent="0.3">
      <c r="A36" s="140" t="s">
        <v>196</v>
      </c>
      <c r="B36" s="134"/>
      <c r="C36" s="136" t="s">
        <v>138</v>
      </c>
      <c r="D36" s="5"/>
      <c r="E36" s="5"/>
    </row>
    <row r="37" spans="1:5" x14ac:dyDescent="0.3">
      <c r="A37" s="140" t="s">
        <v>197</v>
      </c>
      <c r="B37" s="134"/>
      <c r="C37" s="136" t="s">
        <v>140</v>
      </c>
      <c r="D37" s="5"/>
      <c r="E37" s="5"/>
    </row>
    <row r="38" spans="1:5" x14ac:dyDescent="0.3">
      <c r="A38" s="140"/>
      <c r="B38" s="134"/>
      <c r="C38" s="136"/>
      <c r="D38" s="5"/>
      <c r="E38" s="5"/>
    </row>
    <row r="39" spans="1:5" x14ac:dyDescent="0.3">
      <c r="A39" s="139" t="s">
        <v>160</v>
      </c>
      <c r="B39" s="134"/>
      <c r="C39" s="5"/>
      <c r="D39" s="79"/>
    </row>
    <row r="40" spans="1:5" x14ac:dyDescent="0.3">
      <c r="A40" s="140" t="s">
        <v>227</v>
      </c>
      <c r="B40" s="134"/>
      <c r="C40" s="136" t="s">
        <v>128</v>
      </c>
      <c r="D40" s="79"/>
    </row>
    <row r="41" spans="1:5" x14ac:dyDescent="0.3">
      <c r="A41" s="140" t="s">
        <v>226</v>
      </c>
      <c r="B41" s="134"/>
      <c r="C41" s="136" t="s">
        <v>228</v>
      </c>
      <c r="D41" s="79"/>
    </row>
    <row r="42" spans="1:5" x14ac:dyDescent="0.3">
      <c r="A42" s="140" t="s">
        <v>163</v>
      </c>
      <c r="B42" s="134"/>
      <c r="C42" s="136" t="s">
        <v>161</v>
      </c>
    </row>
    <row r="43" spans="1:5" x14ac:dyDescent="0.3">
      <c r="A43" s="5"/>
      <c r="B43" s="134"/>
      <c r="C43" s="5"/>
    </row>
    <row r="44" spans="1:5" x14ac:dyDescent="0.3">
      <c r="A44" s="139" t="s">
        <v>975</v>
      </c>
    </row>
    <row r="45" spans="1:5" x14ac:dyDescent="0.3">
      <c r="A45" s="140" t="s">
        <v>976</v>
      </c>
      <c r="C45" s="367" t="s">
        <v>977</v>
      </c>
    </row>
    <row r="537" spans="2:2" ht="230.4" x14ac:dyDescent="0.3">
      <c r="B537" s="403" t="s">
        <v>1941</v>
      </c>
    </row>
    <row r="538" spans="2:2" ht="216" x14ac:dyDescent="0.3">
      <c r="B538" s="403" t="s">
        <v>1942</v>
      </c>
    </row>
    <row r="539" spans="2:2" ht="216" x14ac:dyDescent="0.3">
      <c r="B539" s="403" t="s">
        <v>1943</v>
      </c>
    </row>
    <row r="540" spans="2:2" ht="216" x14ac:dyDescent="0.3">
      <c r="B540" s="403" t="s">
        <v>1944</v>
      </c>
    </row>
    <row r="541" spans="2:2" ht="216" x14ac:dyDescent="0.3">
      <c r="B541" s="403" t="s">
        <v>1945</v>
      </c>
    </row>
    <row r="542" spans="2:2" ht="216" x14ac:dyDescent="0.3">
      <c r="B542" s="403" t="s">
        <v>1946</v>
      </c>
    </row>
    <row r="543" spans="2:2" ht="201.6" x14ac:dyDescent="0.3">
      <c r="B543" s="403" t="s">
        <v>1947</v>
      </c>
    </row>
    <row r="544" spans="2:2" ht="360" x14ac:dyDescent="0.3">
      <c r="B544" s="403" t="s">
        <v>1948</v>
      </c>
    </row>
    <row r="545" spans="2:2" ht="331.2" x14ac:dyDescent="0.3">
      <c r="B545" s="403" t="s">
        <v>1949</v>
      </c>
    </row>
    <row r="546" spans="2:2" ht="345.6" x14ac:dyDescent="0.3">
      <c r="B546" s="403" t="s">
        <v>1950</v>
      </c>
    </row>
    <row r="547" spans="2:2" ht="345.6" x14ac:dyDescent="0.3">
      <c r="B547" s="403" t="s">
        <v>1951</v>
      </c>
    </row>
    <row r="548" spans="2:2" ht="345.6" x14ac:dyDescent="0.3">
      <c r="B548" s="403" t="s">
        <v>1952</v>
      </c>
    </row>
    <row r="549" spans="2:2" ht="345.6" x14ac:dyDescent="0.3">
      <c r="B549" s="403" t="s">
        <v>1953</v>
      </c>
    </row>
    <row r="550" spans="2:2" ht="331.2" x14ac:dyDescent="0.3">
      <c r="B550" s="403" t="s">
        <v>1954</v>
      </c>
    </row>
  </sheetData>
  <protectedRanges>
    <protectedRange sqref="B537:B543" name="Mortgage Assets III_1_2"/>
    <protectedRange sqref="B544:B550" name="Mortgage Assets III_1_2_1"/>
  </protectedRanges>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6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G550"/>
  <sheetViews>
    <sheetView zoomScale="85" zoomScaleNormal="85" workbookViewId="0">
      <selection activeCell="N15" sqref="N15"/>
    </sheetView>
  </sheetViews>
  <sheetFormatPr defaultColWidth="15.88671875" defaultRowHeight="14.4" x14ac:dyDescent="0.3"/>
  <cols>
    <col min="1" max="1" width="63.5546875" style="3" customWidth="1"/>
    <col min="2" max="4" width="15.6640625" style="3" bestFit="1" customWidth="1"/>
    <col min="5" max="16384" width="15.88671875" style="3"/>
  </cols>
  <sheetData>
    <row r="1" spans="1:7" ht="12" customHeight="1" x14ac:dyDescent="0.3"/>
    <row r="2" spans="1:7" ht="12" customHeight="1" x14ac:dyDescent="0.3"/>
    <row r="3" spans="1:7" ht="12" customHeight="1" x14ac:dyDescent="0.3"/>
    <row r="4" spans="1:7" ht="36" customHeight="1" x14ac:dyDescent="0.3">
      <c r="A4" s="6" t="s">
        <v>207</v>
      </c>
      <c r="B4" s="451"/>
    </row>
    <row r="5" spans="1:7" ht="15.6" x14ac:dyDescent="0.3">
      <c r="A5" s="487" t="s">
        <v>51</v>
      </c>
      <c r="B5" s="7"/>
      <c r="C5" s="7"/>
      <c r="D5" s="7"/>
    </row>
    <row r="6" spans="1:7" s="5" customFormat="1" ht="3.75" customHeight="1" x14ac:dyDescent="0.3">
      <c r="A6" s="4"/>
      <c r="B6" s="4"/>
      <c r="C6" s="4"/>
      <c r="D6" s="4"/>
    </row>
    <row r="7" spans="1:7" s="5" customFormat="1" ht="3" customHeight="1" x14ac:dyDescent="0.3"/>
    <row r="8" spans="1:7" ht="3.75" customHeight="1" x14ac:dyDescent="0.3"/>
    <row r="9" spans="1:7" s="39" customFormat="1" x14ac:dyDescent="0.3">
      <c r="A9" s="488" t="s">
        <v>2633</v>
      </c>
      <c r="B9" s="491" t="s">
        <v>2634</v>
      </c>
      <c r="C9" s="491" t="s">
        <v>2635</v>
      </c>
      <c r="D9" s="491" t="s">
        <v>2636</v>
      </c>
      <c r="E9" s="491" t="s">
        <v>2637</v>
      </c>
    </row>
    <row r="10" spans="1:7" s="39" customFormat="1" x14ac:dyDescent="0.3">
      <c r="A10" s="489" t="s">
        <v>52</v>
      </c>
      <c r="B10" s="492">
        <v>378.33300000000003</v>
      </c>
      <c r="C10" s="492">
        <v>377.13200000000001</v>
      </c>
      <c r="D10" s="492">
        <v>374.91199999999998</v>
      </c>
      <c r="E10" s="492">
        <v>366.98599999999999</v>
      </c>
      <c r="G10" s="493"/>
    </row>
    <row r="11" spans="1:7" s="39" customFormat="1" x14ac:dyDescent="0.3">
      <c r="A11" s="489" t="s">
        <v>110</v>
      </c>
      <c r="B11" s="492">
        <v>340.68799999999999</v>
      </c>
      <c r="C11" s="492">
        <v>344.96499999999997</v>
      </c>
      <c r="D11" s="492">
        <v>343.40499999999997</v>
      </c>
      <c r="E11" s="492">
        <v>340.92899999999997</v>
      </c>
      <c r="G11" s="493"/>
    </row>
    <row r="12" spans="1:7" s="39" customFormat="1" x14ac:dyDescent="0.3">
      <c r="A12" s="11" t="s">
        <v>2638</v>
      </c>
      <c r="B12" s="494">
        <v>340.68799999999999</v>
      </c>
      <c r="C12" s="494">
        <v>344.96499999999997</v>
      </c>
      <c r="D12" s="494">
        <v>343.40499999999997</v>
      </c>
      <c r="E12" s="494">
        <v>340.92899999999997</v>
      </c>
      <c r="G12" s="493"/>
    </row>
    <row r="13" spans="1:7" s="39" customFormat="1" x14ac:dyDescent="0.3">
      <c r="A13" s="12" t="s">
        <v>53</v>
      </c>
      <c r="B13" s="64">
        <v>0.26500000000000001</v>
      </c>
      <c r="C13" s="64">
        <v>0.254</v>
      </c>
      <c r="D13" s="64">
        <v>0.24</v>
      </c>
      <c r="E13" s="64">
        <v>0.23599999999999999</v>
      </c>
      <c r="G13" s="493"/>
    </row>
    <row r="14" spans="1:7" s="39" customFormat="1" x14ac:dyDescent="0.3">
      <c r="A14" s="489" t="s">
        <v>54</v>
      </c>
      <c r="B14" s="65">
        <v>0.26500000000000001</v>
      </c>
      <c r="C14" s="65">
        <v>0.254</v>
      </c>
      <c r="D14" s="65">
        <v>0.24</v>
      </c>
      <c r="E14" s="65">
        <v>0.23599999999999999</v>
      </c>
      <c r="G14" s="493"/>
    </row>
    <row r="15" spans="1:7" s="39" customFormat="1" x14ac:dyDescent="0.3">
      <c r="A15" s="489" t="s">
        <v>111</v>
      </c>
      <c r="B15" s="492">
        <v>341.81248863341392</v>
      </c>
      <c r="C15" s="492">
        <v>342.87918639460082</v>
      </c>
      <c r="D15" s="492">
        <v>341.30937514907305</v>
      </c>
      <c r="E15" s="492">
        <v>341.42302774798532</v>
      </c>
      <c r="G15" s="493"/>
    </row>
    <row r="16" spans="1:7" s="39" customFormat="1" x14ac:dyDescent="0.3">
      <c r="A16" s="489" t="s">
        <v>55</v>
      </c>
      <c r="B16" s="492">
        <v>0</v>
      </c>
      <c r="C16" s="492">
        <v>0</v>
      </c>
      <c r="D16" s="492">
        <v>0</v>
      </c>
      <c r="E16" s="492">
        <v>0</v>
      </c>
      <c r="G16" s="493"/>
    </row>
    <row r="17" spans="1:7" s="39" customFormat="1" x14ac:dyDescent="0.3">
      <c r="A17" s="10" t="s">
        <v>162</v>
      </c>
      <c r="B17" s="63">
        <v>0</v>
      </c>
      <c r="C17" s="492">
        <v>0</v>
      </c>
      <c r="D17" s="492">
        <v>0</v>
      </c>
      <c r="E17" s="492">
        <v>0</v>
      </c>
      <c r="G17" s="493"/>
    </row>
    <row r="18" spans="1:7" s="39" customFormat="1" x14ac:dyDescent="0.3">
      <c r="A18" s="13" t="s">
        <v>112</v>
      </c>
      <c r="B18" s="492">
        <v>45.069799860000003</v>
      </c>
      <c r="C18" s="62">
        <v>45.069799860000003</v>
      </c>
      <c r="D18" s="62">
        <v>44.738786623999999</v>
      </c>
      <c r="E18" s="62">
        <v>46.136482307000001</v>
      </c>
      <c r="G18" s="493"/>
    </row>
    <row r="19" spans="1:7" s="39" customFormat="1" x14ac:dyDescent="0.3">
      <c r="A19" s="490" t="s">
        <v>113</v>
      </c>
      <c r="B19" s="62">
        <v>0.12204686820000001</v>
      </c>
      <c r="C19" s="62">
        <v>0.12204686820000001</v>
      </c>
      <c r="D19" s="62">
        <v>9.3651808810000056E-2</v>
      </c>
      <c r="E19" s="62">
        <v>8.0710575300000004E-2</v>
      </c>
      <c r="G19" s="493"/>
    </row>
    <row r="20" spans="1:7" s="39" customFormat="1" x14ac:dyDescent="0.3">
      <c r="A20" s="489" t="s">
        <v>114</v>
      </c>
      <c r="B20" s="492">
        <v>7.300289187999999E-2</v>
      </c>
      <c r="C20" s="492">
        <v>7.300289187999999E-2</v>
      </c>
      <c r="D20" s="492">
        <v>7.9216339629999993E-2</v>
      </c>
      <c r="E20" s="492">
        <v>8.4211043700000002E-2</v>
      </c>
      <c r="G20" s="493"/>
    </row>
    <row r="21" spans="1:7" s="5" customFormat="1" ht="9.75" customHeight="1" x14ac:dyDescent="0.3">
      <c r="A21" s="4"/>
      <c r="B21" s="4"/>
      <c r="C21" s="4"/>
      <c r="D21" s="4"/>
    </row>
    <row r="22" spans="1:7" s="5" customFormat="1" x14ac:dyDescent="0.3">
      <c r="A22" s="4"/>
      <c r="B22" s="4"/>
      <c r="C22" s="4"/>
      <c r="D22" s="4"/>
    </row>
    <row r="23" spans="1:7" x14ac:dyDescent="0.3">
      <c r="A23" s="495" t="s">
        <v>56</v>
      </c>
      <c r="B23" s="2"/>
      <c r="C23" s="2"/>
      <c r="D23" s="2"/>
      <c r="E23" s="2"/>
    </row>
    <row r="24" spans="1:7" x14ac:dyDescent="0.3">
      <c r="A24" s="69" t="s">
        <v>115</v>
      </c>
      <c r="B24" s="69">
        <v>335.170274689</v>
      </c>
      <c r="C24" s="69">
        <v>333.87696596500001</v>
      </c>
      <c r="D24" s="69">
        <v>332.773764546</v>
      </c>
      <c r="E24" s="69">
        <v>331.26910134299999</v>
      </c>
    </row>
    <row r="25" spans="1:7" x14ac:dyDescent="0.3">
      <c r="A25" s="495" t="s">
        <v>57</v>
      </c>
      <c r="B25" s="2"/>
      <c r="C25" s="2"/>
      <c r="D25" s="2"/>
      <c r="E25" s="2"/>
    </row>
    <row r="26" spans="1:7" ht="3" hidden="1" customHeight="1" x14ac:dyDescent="0.3">
      <c r="A26" s="2"/>
      <c r="B26" s="2"/>
      <c r="C26" s="2"/>
      <c r="D26" s="2"/>
      <c r="E26" s="2"/>
    </row>
    <row r="27" spans="1:7" x14ac:dyDescent="0.3">
      <c r="A27" s="11" t="s">
        <v>58</v>
      </c>
      <c r="B27" s="10"/>
      <c r="C27" s="10"/>
      <c r="D27" s="10"/>
      <c r="E27" s="10"/>
    </row>
    <row r="28" spans="1:7" x14ac:dyDescent="0.3">
      <c r="A28" s="496" t="s">
        <v>2639</v>
      </c>
      <c r="B28" s="16">
        <v>1.8067063079999997E-2</v>
      </c>
      <c r="C28" s="16">
        <v>7.3965146599999998E-3</v>
      </c>
      <c r="D28" s="15">
        <v>2.011977819E-2</v>
      </c>
      <c r="E28" s="15">
        <v>3.1446556780000003E-2</v>
      </c>
    </row>
    <row r="29" spans="1:7" x14ac:dyDescent="0.3">
      <c r="A29" s="496" t="s">
        <v>2640</v>
      </c>
      <c r="B29" s="15">
        <v>1.12067381019</v>
      </c>
      <c r="C29" s="15">
        <v>0.99609790182999991</v>
      </c>
      <c r="D29" s="15">
        <v>1.0947447146200002</v>
      </c>
      <c r="E29" s="15">
        <v>1.1201294200699998</v>
      </c>
    </row>
    <row r="30" spans="1:7" x14ac:dyDescent="0.3">
      <c r="A30" s="496" t="s">
        <v>2641</v>
      </c>
      <c r="B30" s="15">
        <v>334.03153381509998</v>
      </c>
      <c r="C30" s="15">
        <v>332.8734715484</v>
      </c>
      <c r="D30" s="15">
        <v>331.65890005340003</v>
      </c>
      <c r="E30" s="15">
        <v>330.11752536590001</v>
      </c>
    </row>
    <row r="31" spans="1:7" x14ac:dyDescent="0.3">
      <c r="A31" s="11" t="s">
        <v>2642</v>
      </c>
      <c r="B31" s="18">
        <v>0</v>
      </c>
      <c r="C31" s="18">
        <v>0</v>
      </c>
      <c r="D31" s="18">
        <v>0</v>
      </c>
      <c r="E31" s="18">
        <v>0</v>
      </c>
    </row>
    <row r="32" spans="1:7" x14ac:dyDescent="0.3">
      <c r="A32" s="496" t="s">
        <v>2643</v>
      </c>
      <c r="B32" s="15">
        <v>335.10043641700003</v>
      </c>
      <c r="C32" s="15">
        <v>333.80065248199998</v>
      </c>
      <c r="D32" s="15">
        <v>332.67573379700002</v>
      </c>
      <c r="E32" s="15">
        <v>331.16793845400002</v>
      </c>
    </row>
    <row r="33" spans="1:5" x14ac:dyDescent="0.3">
      <c r="A33" s="496" t="s">
        <v>2644</v>
      </c>
      <c r="B33" s="15">
        <v>6.9838271689999995E-2</v>
      </c>
      <c r="C33" s="15">
        <v>7.6313482920000009E-2</v>
      </c>
      <c r="D33" s="15">
        <v>9.803074912000001E-2</v>
      </c>
      <c r="E33" s="15">
        <v>0.10116288885999999</v>
      </c>
    </row>
    <row r="34" spans="1:5" x14ac:dyDescent="0.3">
      <c r="A34" s="496" t="s">
        <v>2645</v>
      </c>
      <c r="B34" s="15">
        <v>0</v>
      </c>
      <c r="C34" s="15">
        <v>0</v>
      </c>
      <c r="D34" s="15">
        <v>0</v>
      </c>
      <c r="E34" s="15">
        <v>0</v>
      </c>
    </row>
    <row r="35" spans="1:5" x14ac:dyDescent="0.3">
      <c r="A35" s="496" t="s">
        <v>2646</v>
      </c>
      <c r="B35" s="15">
        <v>0</v>
      </c>
      <c r="C35" s="15">
        <v>0</v>
      </c>
      <c r="D35" s="15">
        <v>0</v>
      </c>
      <c r="E35" s="15">
        <v>0</v>
      </c>
    </row>
    <row r="36" spans="1:5" x14ac:dyDescent="0.3">
      <c r="A36" s="11" t="s">
        <v>2647</v>
      </c>
      <c r="B36" s="18">
        <v>0</v>
      </c>
      <c r="C36" s="18">
        <v>0</v>
      </c>
      <c r="D36" s="18">
        <v>0</v>
      </c>
      <c r="E36" s="18">
        <v>0</v>
      </c>
    </row>
    <row r="37" spans="1:5" ht="28.8" x14ac:dyDescent="0.3">
      <c r="A37" s="496" t="s">
        <v>2648</v>
      </c>
      <c r="B37" s="15">
        <v>240.34484477779998</v>
      </c>
      <c r="C37" s="15">
        <v>239.03610371870002</v>
      </c>
      <c r="D37" s="15">
        <v>239.49203059779998</v>
      </c>
      <c r="E37" s="15">
        <v>238.19367992950001</v>
      </c>
    </row>
    <row r="38" spans="1:5" ht="28.8" x14ac:dyDescent="0.3">
      <c r="A38" s="496" t="s">
        <v>2649</v>
      </c>
      <c r="B38" s="15">
        <v>46.326921751089998</v>
      </c>
      <c r="C38" s="15">
        <v>45.794392115939999</v>
      </c>
      <c r="D38" s="15">
        <v>44.69078373528999</v>
      </c>
      <c r="E38" s="15">
        <v>44.521892049359998</v>
      </c>
    </row>
    <row r="39" spans="1:5" x14ac:dyDescent="0.3">
      <c r="A39" s="496" t="s">
        <v>2650</v>
      </c>
      <c r="B39" s="15">
        <v>48.49850816</v>
      </c>
      <c r="C39" s="15">
        <v>49.046470130000003</v>
      </c>
      <c r="D39" s="15">
        <v>48.590950212999999</v>
      </c>
      <c r="E39" s="15">
        <v>48.553529365000003</v>
      </c>
    </row>
    <row r="40" spans="1:5" x14ac:dyDescent="0.3">
      <c r="A40" s="497" t="s">
        <v>2651</v>
      </c>
      <c r="B40" s="17">
        <v>335.17027468889</v>
      </c>
      <c r="C40" s="17">
        <v>333.87696596464002</v>
      </c>
      <c r="D40" s="17">
        <v>332.77376454608998</v>
      </c>
      <c r="E40" s="17">
        <v>331.26910134386003</v>
      </c>
    </row>
    <row r="41" spans="1:5" x14ac:dyDescent="0.3">
      <c r="A41" s="68" t="s">
        <v>116</v>
      </c>
      <c r="B41" s="68">
        <v>7.8831233430579462E-2</v>
      </c>
      <c r="C41" s="68">
        <v>0.12212551338529412</v>
      </c>
      <c r="D41" s="70">
        <v>0.14745589274726922</v>
      </c>
      <c r="E41" s="70">
        <v>0.14316880043965555</v>
      </c>
    </row>
    <row r="42" spans="1:5" ht="28.8" x14ac:dyDescent="0.3">
      <c r="A42" s="66" t="s">
        <v>117</v>
      </c>
      <c r="B42" s="66">
        <v>0.49597279199131705</v>
      </c>
      <c r="C42" s="66">
        <v>0.47405075397322188</v>
      </c>
      <c r="D42" s="66">
        <v>0.49737921790742784</v>
      </c>
      <c r="E42" s="66">
        <v>0.52845817904622161</v>
      </c>
    </row>
    <row r="45" spans="1:5" x14ac:dyDescent="0.3">
      <c r="D45" s="80" t="s">
        <v>206</v>
      </c>
    </row>
    <row r="537" spans="1:1" x14ac:dyDescent="0.3">
      <c r="A537" s="403" t="s">
        <v>1941</v>
      </c>
    </row>
    <row r="538" spans="1:1" x14ac:dyDescent="0.3">
      <c r="A538" s="403" t="s">
        <v>1942</v>
      </c>
    </row>
    <row r="539" spans="1:1" x14ac:dyDescent="0.3">
      <c r="A539" s="403" t="s">
        <v>1943</v>
      </c>
    </row>
    <row r="540" spans="1:1" x14ac:dyDescent="0.3">
      <c r="A540" s="403" t="s">
        <v>1944</v>
      </c>
    </row>
    <row r="541" spans="1:1" x14ac:dyDescent="0.3">
      <c r="A541" s="403" t="s">
        <v>1945</v>
      </c>
    </row>
    <row r="542" spans="1:1" x14ac:dyDescent="0.3">
      <c r="A542" s="403" t="s">
        <v>1946</v>
      </c>
    </row>
    <row r="543" spans="1:1" x14ac:dyDescent="0.3">
      <c r="A543" s="403" t="s">
        <v>1947</v>
      </c>
    </row>
    <row r="544" spans="1:1" x14ac:dyDescent="0.3">
      <c r="A544" s="403" t="s">
        <v>1948</v>
      </c>
    </row>
    <row r="545" spans="1:1" x14ac:dyDescent="0.3">
      <c r="A545" s="403" t="s">
        <v>1949</v>
      </c>
    </row>
    <row r="546" spans="1:1" x14ac:dyDescent="0.3">
      <c r="A546" s="403" t="s">
        <v>1950</v>
      </c>
    </row>
    <row r="547" spans="1:1" x14ac:dyDescent="0.3">
      <c r="A547" s="403" t="s">
        <v>1951</v>
      </c>
    </row>
    <row r="548" spans="1:1" x14ac:dyDescent="0.3">
      <c r="A548" s="403" t="s">
        <v>1952</v>
      </c>
    </row>
    <row r="549" spans="1:1" x14ac:dyDescent="0.3">
      <c r="A549" s="403" t="s">
        <v>1953</v>
      </c>
    </row>
    <row r="550" spans="1:1" x14ac:dyDescent="0.3">
      <c r="A550" s="403" t="s">
        <v>1954</v>
      </c>
    </row>
  </sheetData>
  <protectedRanges>
    <protectedRange sqref="A537:A543" name="Mortgage Assets III_1_2"/>
    <protectedRange sqref="A544:A550" name="Mortgage Assets III_1_2_1"/>
  </protectedRanges>
  <hyperlinks>
    <hyperlink ref="D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90"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550"/>
  <sheetViews>
    <sheetView zoomScale="85" zoomScaleNormal="85" zoomScaleSheetLayoutView="40" workbookViewId="0">
      <selection activeCell="N15" sqref="N15"/>
    </sheetView>
  </sheetViews>
  <sheetFormatPr defaultColWidth="9.109375" defaultRowHeight="14.4" x14ac:dyDescent="0.3"/>
  <cols>
    <col min="1" max="1" width="57.109375" style="3" customWidth="1"/>
    <col min="2" max="11" width="10.6640625" style="3" customWidth="1"/>
    <col min="12" max="12" width="9.109375" style="3"/>
    <col min="13" max="13" width="8.88671875" style="3" customWidth="1"/>
    <col min="14" max="16384" width="9.109375" style="3"/>
  </cols>
  <sheetData>
    <row r="3" spans="1:11" ht="12" customHeight="1" x14ac:dyDescent="0.3"/>
    <row r="4" spans="1:11" ht="17.399999999999999" x14ac:dyDescent="0.3">
      <c r="A4" s="74" t="s">
        <v>98</v>
      </c>
      <c r="B4" s="6"/>
      <c r="C4" s="6"/>
      <c r="D4" s="6"/>
      <c r="E4" s="6"/>
      <c r="F4" s="6"/>
      <c r="G4" s="6"/>
      <c r="H4" s="6"/>
      <c r="I4" s="6"/>
      <c r="J4" s="6"/>
      <c r="K4" s="6"/>
    </row>
    <row r="5" spans="1:11" ht="4.5" customHeight="1" x14ac:dyDescent="0.3">
      <c r="A5" s="542"/>
      <c r="B5" s="542"/>
      <c r="C5" s="542"/>
      <c r="D5" s="542"/>
      <c r="E5" s="542"/>
      <c r="F5" s="542"/>
      <c r="G5" s="542"/>
      <c r="H5" s="542"/>
      <c r="I5" s="542"/>
      <c r="J5" s="542"/>
      <c r="K5" s="542"/>
    </row>
    <row r="6" spans="1:11" ht="5.25" customHeight="1" x14ac:dyDescent="0.3">
      <c r="A6" s="19"/>
      <c r="B6" s="19"/>
      <c r="C6" s="145"/>
      <c r="D6" s="145"/>
      <c r="E6" s="145"/>
      <c r="F6" s="19"/>
      <c r="G6" s="19"/>
      <c r="H6" s="19"/>
      <c r="I6" s="19"/>
      <c r="J6" s="19"/>
      <c r="K6" s="19"/>
    </row>
    <row r="7" spans="1:11" x14ac:dyDescent="0.3">
      <c r="A7" s="24" t="s">
        <v>59</v>
      </c>
      <c r="B7" s="23"/>
      <c r="C7" s="23"/>
      <c r="D7" s="23"/>
      <c r="E7" s="23"/>
      <c r="F7" s="23"/>
      <c r="G7" s="23"/>
      <c r="H7" s="23" t="s">
        <v>2634</v>
      </c>
      <c r="I7" s="23" t="s">
        <v>2635</v>
      </c>
      <c r="J7" s="23" t="s">
        <v>2636</v>
      </c>
      <c r="K7" s="23" t="s">
        <v>2637</v>
      </c>
    </row>
    <row r="8" spans="1:11" x14ac:dyDescent="0.3">
      <c r="A8" s="21" t="s">
        <v>118</v>
      </c>
      <c r="B8" s="5"/>
      <c r="C8" s="5"/>
      <c r="D8" s="5"/>
      <c r="E8" s="5"/>
      <c r="F8" s="5"/>
      <c r="G8" s="5"/>
      <c r="H8" s="67">
        <v>4.7314295015886643</v>
      </c>
      <c r="I8" s="67">
        <v>4.5782038491692747</v>
      </c>
      <c r="J8" s="67">
        <v>4.5506506301339797</v>
      </c>
      <c r="K8" s="67">
        <v>4.2746449042698256</v>
      </c>
    </row>
    <row r="9" spans="1:11" x14ac:dyDescent="0.3">
      <c r="A9" s="21" t="s">
        <v>119</v>
      </c>
      <c r="B9" s="5"/>
      <c r="C9" s="5"/>
      <c r="D9" s="5"/>
      <c r="E9" s="5"/>
      <c r="F9" s="5"/>
      <c r="G9" s="5"/>
      <c r="H9" s="67">
        <v>0</v>
      </c>
      <c r="I9" s="67">
        <v>0</v>
      </c>
      <c r="J9" s="67">
        <v>0</v>
      </c>
      <c r="K9" s="67">
        <v>0</v>
      </c>
    </row>
    <row r="10" spans="1:11" x14ac:dyDescent="0.3">
      <c r="A10" s="21" t="s">
        <v>60</v>
      </c>
      <c r="B10" s="5"/>
      <c r="C10" s="5"/>
      <c r="D10" s="5"/>
      <c r="E10" s="5"/>
      <c r="F10" s="5"/>
      <c r="G10" s="5"/>
      <c r="H10" s="67">
        <v>1.1915324817386672</v>
      </c>
      <c r="I10" s="67">
        <v>1.0263704766392729</v>
      </c>
      <c r="J10" s="67">
        <v>0.89510801951397889</v>
      </c>
      <c r="K10" s="67">
        <v>0.60431753684982392</v>
      </c>
    </row>
    <row r="11" spans="1:11" x14ac:dyDescent="0.3">
      <c r="A11" s="21" t="s">
        <v>61</v>
      </c>
      <c r="B11" s="21" t="s">
        <v>10</v>
      </c>
      <c r="C11" s="21"/>
      <c r="D11" s="21"/>
      <c r="E11" s="21"/>
      <c r="F11" s="21"/>
      <c r="G11" s="21"/>
      <c r="H11" s="67">
        <v>0.33660088840547386</v>
      </c>
      <c r="I11" s="67">
        <v>0.28896920800637432</v>
      </c>
      <c r="J11" s="67">
        <v>0.24486324325999717</v>
      </c>
      <c r="K11" s="67">
        <v>0.16464949208778265</v>
      </c>
    </row>
    <row r="12" spans="1:11" x14ac:dyDescent="0.3">
      <c r="A12" s="25"/>
      <c r="B12" s="26" t="s">
        <v>120</v>
      </c>
      <c r="C12" s="26"/>
      <c r="D12" s="26"/>
      <c r="E12" s="26"/>
      <c r="F12" s="26"/>
      <c r="G12" s="26"/>
      <c r="H12" s="396">
        <v>0.08</v>
      </c>
      <c r="I12" s="396">
        <v>0.08</v>
      </c>
      <c r="J12" s="396">
        <v>0.08</v>
      </c>
      <c r="K12" s="396">
        <v>0.08</v>
      </c>
    </row>
    <row r="13" spans="1:11" x14ac:dyDescent="0.3">
      <c r="A13" s="21" t="s">
        <v>62</v>
      </c>
      <c r="B13" s="5"/>
      <c r="C13" s="5"/>
      <c r="D13" s="5"/>
      <c r="E13" s="5"/>
      <c r="F13" s="5"/>
      <c r="G13" s="5"/>
      <c r="H13" s="67">
        <v>3.5398970198499971</v>
      </c>
      <c r="I13" s="67">
        <v>3.5518333725300018</v>
      </c>
      <c r="J13" s="67">
        <v>3.6555426106200004</v>
      </c>
      <c r="K13" s="67">
        <v>3.6703273674200019</v>
      </c>
    </row>
    <row r="14" spans="1:11" x14ac:dyDescent="0.3">
      <c r="A14" s="5"/>
      <c r="B14" s="21" t="s">
        <v>63</v>
      </c>
      <c r="C14" s="21"/>
      <c r="D14" s="21"/>
      <c r="E14" s="21"/>
      <c r="F14" s="21"/>
      <c r="G14" s="21"/>
      <c r="H14" s="67">
        <v>0</v>
      </c>
      <c r="I14" s="67">
        <v>0</v>
      </c>
      <c r="J14" s="67">
        <v>0</v>
      </c>
      <c r="K14" s="67">
        <v>0</v>
      </c>
    </row>
    <row r="15" spans="1:11" x14ac:dyDescent="0.3">
      <c r="A15" s="21" t="s">
        <v>133</v>
      </c>
      <c r="B15" s="5"/>
      <c r="C15" s="5"/>
      <c r="D15" s="5"/>
      <c r="E15" s="5"/>
      <c r="F15" s="5"/>
      <c r="G15" s="5"/>
      <c r="H15" s="67">
        <v>0</v>
      </c>
      <c r="I15" s="67">
        <v>0</v>
      </c>
      <c r="J15" s="67">
        <v>0</v>
      </c>
      <c r="K15" s="67">
        <v>0</v>
      </c>
    </row>
    <row r="16" spans="1:11" x14ac:dyDescent="0.3">
      <c r="A16" s="21" t="s">
        <v>134</v>
      </c>
      <c r="B16" s="5"/>
      <c r="C16" s="5"/>
      <c r="D16" s="5"/>
      <c r="E16" s="5"/>
      <c r="F16" s="5"/>
      <c r="G16" s="5"/>
      <c r="H16" s="67">
        <v>0.75</v>
      </c>
      <c r="I16" s="67">
        <v>0</v>
      </c>
      <c r="J16" s="67">
        <v>0</v>
      </c>
      <c r="K16" s="67">
        <v>0</v>
      </c>
    </row>
    <row r="17" spans="1:11" x14ac:dyDescent="0.3">
      <c r="A17" s="85" t="s">
        <v>64</v>
      </c>
      <c r="B17" s="86"/>
      <c r="C17" s="86"/>
      <c r="D17" s="86"/>
      <c r="E17" s="86"/>
      <c r="F17" s="5"/>
      <c r="G17" s="5"/>
      <c r="H17" s="67">
        <v>0</v>
      </c>
      <c r="I17" s="67">
        <v>0</v>
      </c>
      <c r="J17" s="67">
        <v>0</v>
      </c>
      <c r="K17" s="67">
        <v>0</v>
      </c>
    </row>
    <row r="18" spans="1:11" x14ac:dyDescent="0.3">
      <c r="A18" s="85" t="s">
        <v>121</v>
      </c>
      <c r="B18" s="86"/>
      <c r="C18" s="86"/>
      <c r="D18" s="86"/>
      <c r="E18" s="86"/>
      <c r="F18" s="71"/>
      <c r="G18" s="71"/>
      <c r="H18" s="67">
        <v>0</v>
      </c>
      <c r="I18" s="67">
        <v>0</v>
      </c>
      <c r="J18" s="67">
        <v>0</v>
      </c>
      <c r="K18" s="67">
        <v>0</v>
      </c>
    </row>
    <row r="19" spans="1:11" x14ac:dyDescent="0.3">
      <c r="A19" s="85" t="s">
        <v>211</v>
      </c>
      <c r="B19" s="86"/>
      <c r="C19" s="86"/>
      <c r="D19" s="86"/>
      <c r="E19" s="86"/>
      <c r="F19" s="71"/>
      <c r="G19" s="71"/>
      <c r="H19" s="67">
        <v>0.44153248173866722</v>
      </c>
      <c r="I19" s="67">
        <v>1.0263704766392729</v>
      </c>
      <c r="J19" s="67">
        <v>0.89510801951397889</v>
      </c>
      <c r="K19" s="67">
        <v>0.60431753684982392</v>
      </c>
    </row>
    <row r="20" spans="1:11" x14ac:dyDescent="0.3">
      <c r="A20" s="85" t="s">
        <v>397</v>
      </c>
      <c r="B20" s="86"/>
      <c r="C20" s="86"/>
      <c r="D20" s="86"/>
      <c r="E20" s="86"/>
      <c r="F20" s="71"/>
      <c r="G20" s="71"/>
      <c r="H20" s="67">
        <v>1.1915324817386672</v>
      </c>
      <c r="I20" s="67">
        <v>1.0263704766392729</v>
      </c>
      <c r="J20" s="67">
        <v>0.89510801951397889</v>
      </c>
      <c r="K20" s="67">
        <v>0.60431753684982392</v>
      </c>
    </row>
    <row r="21" spans="1:11" x14ac:dyDescent="0.3">
      <c r="A21" s="87"/>
      <c r="B21" s="86"/>
      <c r="C21" s="86"/>
      <c r="D21" s="86"/>
      <c r="E21" s="86"/>
      <c r="F21" s="71"/>
      <c r="G21" s="71"/>
      <c r="H21" s="67"/>
      <c r="I21" s="67"/>
      <c r="J21" s="67"/>
      <c r="K21" s="67"/>
    </row>
    <row r="22" spans="1:11" x14ac:dyDescent="0.3">
      <c r="A22" s="88" t="s">
        <v>225</v>
      </c>
      <c r="B22" s="89"/>
      <c r="C22" s="89"/>
      <c r="D22" s="89"/>
      <c r="E22" s="89"/>
      <c r="F22" s="72"/>
      <c r="G22" s="72"/>
      <c r="H22" s="395">
        <v>8.9678943364449745E-2</v>
      </c>
      <c r="I22" s="395">
        <v>0.50959389417861956</v>
      </c>
      <c r="J22" s="395">
        <v>0.53758318604915467</v>
      </c>
      <c r="K22" s="395">
        <v>0.56017628958119037</v>
      </c>
    </row>
    <row r="23" spans="1:11" ht="7.5" customHeight="1" x14ac:dyDescent="0.3"/>
    <row r="24" spans="1:11" ht="17.399999999999999" x14ac:dyDescent="0.3">
      <c r="A24" s="6" t="s">
        <v>96</v>
      </c>
      <c r="B24" s="6"/>
      <c r="C24" s="6"/>
      <c r="D24" s="6"/>
      <c r="E24" s="6"/>
      <c r="F24" s="6"/>
      <c r="G24" s="6"/>
      <c r="H24" s="6"/>
      <c r="I24" s="6"/>
      <c r="J24" s="6"/>
      <c r="K24" s="6"/>
    </row>
    <row r="25" spans="1:11" ht="5.25" customHeight="1" x14ac:dyDescent="0.3">
      <c r="A25" s="19"/>
      <c r="B25" s="19"/>
      <c r="C25" s="145"/>
      <c r="D25" s="145"/>
      <c r="E25" s="145"/>
      <c r="F25" s="19"/>
      <c r="G25" s="19"/>
      <c r="H25" s="19"/>
      <c r="I25" s="19"/>
      <c r="J25" s="19"/>
      <c r="K25" s="19"/>
    </row>
    <row r="26" spans="1:11" x14ac:dyDescent="0.3">
      <c r="A26" s="24" t="s">
        <v>59</v>
      </c>
      <c r="B26" s="23"/>
      <c r="C26" s="23"/>
      <c r="D26" s="23"/>
      <c r="E26" s="23"/>
      <c r="F26" s="23"/>
      <c r="G26" s="23"/>
      <c r="H26" s="23" t="str">
        <f>+H7</f>
        <v>Q1 2021</v>
      </c>
      <c r="I26" s="23" t="str">
        <f>I7</f>
        <v>Q4 2020</v>
      </c>
      <c r="J26" s="23" t="str">
        <f>J7</f>
        <v>Q3 2020</v>
      </c>
      <c r="K26" s="23" t="str">
        <f>K7</f>
        <v>Q2 2020</v>
      </c>
    </row>
    <row r="27" spans="1:11" x14ac:dyDescent="0.3">
      <c r="A27" s="21" t="s">
        <v>62</v>
      </c>
      <c r="B27" s="5"/>
      <c r="C27" s="5"/>
      <c r="D27" s="5"/>
      <c r="E27" s="5"/>
      <c r="F27" s="5"/>
      <c r="G27" s="5"/>
      <c r="H27" s="146">
        <v>3.5398970198499971</v>
      </c>
      <c r="I27" s="146">
        <v>3.6555426106200004</v>
      </c>
      <c r="J27" s="146">
        <v>3.6703273674200019</v>
      </c>
      <c r="K27" s="146">
        <v>3.7479949423100005</v>
      </c>
    </row>
    <row r="28" spans="1:11" x14ac:dyDescent="0.3">
      <c r="A28" s="21" t="s">
        <v>122</v>
      </c>
      <c r="B28" s="5"/>
      <c r="C28" s="5"/>
      <c r="D28" s="5"/>
      <c r="E28" s="5"/>
      <c r="F28" s="5"/>
      <c r="G28" s="5"/>
      <c r="H28" s="146">
        <v>5.1055744952220801</v>
      </c>
      <c r="I28" s="146">
        <v>5.3520310667666964</v>
      </c>
      <c r="J28" s="146">
        <v>5.3628205841743357</v>
      </c>
      <c r="K28" s="146">
        <v>5.2798336448634542</v>
      </c>
    </row>
    <row r="29" spans="1:11" x14ac:dyDescent="0.3">
      <c r="A29" s="85" t="s">
        <v>65</v>
      </c>
      <c r="B29" s="85" t="s">
        <v>66</v>
      </c>
      <c r="C29" s="85"/>
      <c r="D29" s="85"/>
      <c r="E29" s="85"/>
      <c r="F29" s="85"/>
      <c r="G29" s="85"/>
      <c r="H29" s="115">
        <v>0</v>
      </c>
      <c r="I29" s="115">
        <v>0</v>
      </c>
      <c r="J29" s="115">
        <v>0</v>
      </c>
      <c r="K29" s="115">
        <v>0</v>
      </c>
    </row>
    <row r="30" spans="1:11" x14ac:dyDescent="0.3">
      <c r="A30" s="86"/>
      <c r="B30" s="85" t="s">
        <v>132</v>
      </c>
      <c r="C30" s="85"/>
      <c r="D30" s="85"/>
      <c r="E30" s="85"/>
      <c r="F30" s="85"/>
      <c r="G30" s="85"/>
      <c r="H30" s="115">
        <v>0</v>
      </c>
      <c r="I30" s="115">
        <v>6.4397400894025198E-5</v>
      </c>
      <c r="J30" s="115">
        <v>1.526418522347346E-4</v>
      </c>
      <c r="K30" s="115">
        <v>2.7789125849756282E-4</v>
      </c>
    </row>
    <row r="31" spans="1:11" x14ac:dyDescent="0.3">
      <c r="A31" s="86"/>
      <c r="B31" s="85" t="s">
        <v>131</v>
      </c>
      <c r="C31" s="85"/>
      <c r="D31" s="85"/>
      <c r="E31" s="85"/>
      <c r="F31" s="85"/>
      <c r="G31" s="85"/>
      <c r="H31" s="115">
        <v>0</v>
      </c>
      <c r="I31" s="115">
        <v>0</v>
      </c>
      <c r="J31" s="115">
        <v>0</v>
      </c>
      <c r="K31" s="115">
        <v>0</v>
      </c>
    </row>
    <row r="32" spans="1:11" x14ac:dyDescent="0.3">
      <c r="A32" s="86"/>
      <c r="B32" s="85" t="s">
        <v>215</v>
      </c>
      <c r="C32" s="85"/>
      <c r="D32" s="85"/>
      <c r="E32" s="85"/>
      <c r="F32" s="85"/>
      <c r="G32" s="85"/>
      <c r="H32" s="115">
        <v>3.0544100230865548E-3</v>
      </c>
      <c r="I32" s="115">
        <v>4.7481883726326014E-3</v>
      </c>
      <c r="J32" s="115">
        <v>2.1367496705517258E-4</v>
      </c>
      <c r="K32" s="115">
        <v>0</v>
      </c>
    </row>
    <row r="33" spans="1:11" x14ac:dyDescent="0.3">
      <c r="A33" s="86"/>
      <c r="B33" s="85" t="s">
        <v>216</v>
      </c>
      <c r="C33" s="85"/>
      <c r="D33" s="85"/>
      <c r="E33" s="85"/>
      <c r="F33" s="85"/>
      <c r="G33" s="85"/>
      <c r="H33" s="115">
        <v>1.3707653338751781E-3</v>
      </c>
      <c r="I33" s="115">
        <v>2.2140251312985151E-3</v>
      </c>
      <c r="J33" s="115">
        <v>7.7810048395694437E-3</v>
      </c>
      <c r="K33" s="115">
        <v>7.5074575407716769E-3</v>
      </c>
    </row>
    <row r="34" spans="1:11" x14ac:dyDescent="0.3">
      <c r="A34" s="86"/>
      <c r="B34" s="85" t="s">
        <v>217</v>
      </c>
      <c r="C34" s="85"/>
      <c r="D34" s="85"/>
      <c r="E34" s="85"/>
      <c r="F34" s="85"/>
      <c r="G34" s="85"/>
      <c r="H34" s="115">
        <v>1.7657392084488002E-3</v>
      </c>
      <c r="I34" s="115">
        <v>2.2192227606385949E-3</v>
      </c>
      <c r="J34" s="115">
        <v>3.841236610130061E-4</v>
      </c>
      <c r="K34" s="115">
        <v>2.0589244513089552E-3</v>
      </c>
    </row>
    <row r="35" spans="1:11" x14ac:dyDescent="0.3">
      <c r="A35" s="86"/>
      <c r="B35" s="85" t="s">
        <v>218</v>
      </c>
      <c r="C35" s="85"/>
      <c r="D35" s="85"/>
      <c r="E35" s="85"/>
      <c r="F35" s="85"/>
      <c r="G35" s="85"/>
      <c r="H35" s="115">
        <v>0</v>
      </c>
      <c r="I35" s="115">
        <v>0</v>
      </c>
      <c r="J35" s="115">
        <v>2.3360960116045998E-3</v>
      </c>
      <c r="K35" s="115">
        <v>2.5440913713313997E-3</v>
      </c>
    </row>
    <row r="36" spans="1:11" x14ac:dyDescent="0.3">
      <c r="A36" s="86"/>
      <c r="B36" s="85" t="s">
        <v>67</v>
      </c>
      <c r="C36" s="85"/>
      <c r="D36" s="85"/>
      <c r="E36" s="85"/>
      <c r="F36" s="85"/>
      <c r="G36" s="85"/>
      <c r="H36" s="115">
        <v>0.25573184597573967</v>
      </c>
      <c r="I36" s="115">
        <v>0.28488929577478028</v>
      </c>
      <c r="J36" s="115">
        <v>0.29423918605256427</v>
      </c>
      <c r="K36" s="115">
        <v>0.30966552469063768</v>
      </c>
    </row>
    <row r="37" spans="1:11" x14ac:dyDescent="0.3">
      <c r="A37" s="86"/>
      <c r="B37" s="85" t="s">
        <v>68</v>
      </c>
      <c r="C37" s="85"/>
      <c r="D37" s="85"/>
      <c r="E37" s="85"/>
      <c r="F37" s="85"/>
      <c r="G37" s="85"/>
      <c r="H37" s="115">
        <v>0.1192801407041766</v>
      </c>
      <c r="I37" s="115">
        <v>0.12997099683948354</v>
      </c>
      <c r="J37" s="115">
        <v>0.13773239793629236</v>
      </c>
      <c r="K37" s="115">
        <v>0.1437853554452912</v>
      </c>
    </row>
    <row r="38" spans="1:11" x14ac:dyDescent="0.3">
      <c r="A38" s="86"/>
      <c r="B38" s="85" t="s">
        <v>69</v>
      </c>
      <c r="C38" s="85"/>
      <c r="D38" s="85"/>
      <c r="E38" s="85"/>
      <c r="F38" s="85"/>
      <c r="G38" s="85"/>
      <c r="H38" s="115">
        <v>4.7243715939767537</v>
      </c>
      <c r="I38" s="115">
        <v>4.9279249404869692</v>
      </c>
      <c r="J38" s="115">
        <v>4.9199814588540018</v>
      </c>
      <c r="K38" s="115">
        <v>4.8139944001056154</v>
      </c>
    </row>
    <row r="39" spans="1:11" x14ac:dyDescent="0.3">
      <c r="A39" s="85" t="s">
        <v>70</v>
      </c>
      <c r="B39" s="85" t="s">
        <v>213</v>
      </c>
      <c r="C39" s="85"/>
      <c r="D39" s="85"/>
      <c r="E39" s="85"/>
      <c r="F39" s="85"/>
      <c r="G39" s="85"/>
      <c r="H39" s="116">
        <v>3.6796402287860776E-2</v>
      </c>
      <c r="I39" s="116">
        <v>3.7799360253268771E-2</v>
      </c>
      <c r="J39" s="116">
        <v>3.766018956427946E-2</v>
      </c>
      <c r="K39" s="116">
        <v>3.8679687646710099E-2</v>
      </c>
    </row>
    <row r="40" spans="1:11" x14ac:dyDescent="0.3">
      <c r="A40" s="86"/>
      <c r="B40" s="85" t="s">
        <v>214</v>
      </c>
      <c r="C40" s="85"/>
      <c r="D40" s="85"/>
      <c r="E40" s="85"/>
      <c r="F40" s="85"/>
      <c r="G40" s="85"/>
      <c r="H40" s="116">
        <v>5.5168747948005414E-2</v>
      </c>
      <c r="I40" s="116">
        <v>5.9980120473226317E-2</v>
      </c>
      <c r="J40" s="116">
        <v>6.3753243382887487E-2</v>
      </c>
      <c r="K40" s="116">
        <v>6.597756774121788E-2</v>
      </c>
    </row>
    <row r="41" spans="1:11" x14ac:dyDescent="0.3">
      <c r="A41" s="86"/>
      <c r="B41" s="85" t="s">
        <v>71</v>
      </c>
      <c r="C41" s="85"/>
      <c r="D41" s="85"/>
      <c r="E41" s="85"/>
      <c r="F41" s="85"/>
      <c r="G41" s="85"/>
      <c r="H41" s="116">
        <v>0.90803484976413384</v>
      </c>
      <c r="I41" s="116">
        <v>0.90222051927350488</v>
      </c>
      <c r="J41" s="116">
        <v>0.89858656705283313</v>
      </c>
      <c r="K41" s="116">
        <v>0.89534274461207197</v>
      </c>
    </row>
    <row r="42" spans="1:11" x14ac:dyDescent="0.3">
      <c r="A42" s="85" t="s">
        <v>72</v>
      </c>
      <c r="B42" s="85" t="s">
        <v>123</v>
      </c>
      <c r="C42" s="85"/>
      <c r="D42" s="85"/>
      <c r="E42" s="85"/>
      <c r="F42" s="85"/>
      <c r="G42" s="85"/>
      <c r="H42" s="116">
        <v>1</v>
      </c>
      <c r="I42" s="116">
        <v>1</v>
      </c>
      <c r="J42" s="116">
        <v>1</v>
      </c>
      <c r="K42" s="116">
        <v>1</v>
      </c>
    </row>
    <row r="43" spans="1:11" x14ac:dyDescent="0.3">
      <c r="A43" s="86"/>
      <c r="B43" s="85" t="s">
        <v>124</v>
      </c>
      <c r="C43" s="85"/>
      <c r="D43" s="85"/>
      <c r="E43" s="85"/>
      <c r="F43" s="85"/>
      <c r="G43" s="85"/>
      <c r="H43" s="116">
        <v>0</v>
      </c>
      <c r="I43" s="116">
        <v>0</v>
      </c>
      <c r="J43" s="116">
        <v>0</v>
      </c>
      <c r="K43" s="116">
        <v>0</v>
      </c>
    </row>
    <row r="44" spans="1:11" x14ac:dyDescent="0.3">
      <c r="A44" s="86"/>
      <c r="B44" s="85" t="s">
        <v>73</v>
      </c>
      <c r="C44" s="85"/>
      <c r="D44" s="85"/>
      <c r="E44" s="85"/>
      <c r="F44" s="85"/>
      <c r="G44" s="85"/>
      <c r="H44" s="116">
        <v>0</v>
      </c>
      <c r="I44" s="116">
        <v>0</v>
      </c>
      <c r="J44" s="116">
        <v>0</v>
      </c>
      <c r="K44" s="116">
        <v>0</v>
      </c>
    </row>
    <row r="45" spans="1:11" x14ac:dyDescent="0.3">
      <c r="A45" s="85" t="s">
        <v>74</v>
      </c>
      <c r="B45" s="85" t="s">
        <v>75</v>
      </c>
      <c r="C45" s="85"/>
      <c r="D45" s="85"/>
      <c r="E45" s="85"/>
      <c r="F45" s="85"/>
      <c r="G45" s="85"/>
      <c r="H45" s="115">
        <v>5.105574495222081</v>
      </c>
      <c r="I45" s="115">
        <v>5.3520310667666973</v>
      </c>
      <c r="J45" s="115">
        <v>5.3628205841743366</v>
      </c>
      <c r="K45" s="115">
        <v>5.279833644863456</v>
      </c>
    </row>
    <row r="46" spans="1:11" x14ac:dyDescent="0.3">
      <c r="A46" s="86"/>
      <c r="B46" s="85" t="s">
        <v>76</v>
      </c>
      <c r="C46" s="85"/>
      <c r="D46" s="85"/>
      <c r="E46" s="85"/>
      <c r="F46" s="85"/>
      <c r="G46" s="85"/>
      <c r="H46" s="115">
        <v>0</v>
      </c>
      <c r="I46" s="115">
        <v>0</v>
      </c>
      <c r="J46" s="115">
        <v>0</v>
      </c>
      <c r="K46" s="115">
        <v>0</v>
      </c>
    </row>
    <row r="47" spans="1:11" x14ac:dyDescent="0.3">
      <c r="A47" s="86"/>
      <c r="B47" s="85" t="s">
        <v>77</v>
      </c>
      <c r="C47" s="85"/>
      <c r="D47" s="85"/>
      <c r="E47" s="85"/>
      <c r="F47" s="85"/>
      <c r="G47" s="85"/>
      <c r="H47" s="115">
        <v>0</v>
      </c>
      <c r="I47" s="115">
        <v>0</v>
      </c>
      <c r="J47" s="115">
        <v>0</v>
      </c>
      <c r="K47" s="115">
        <v>0</v>
      </c>
    </row>
    <row r="48" spans="1:11" x14ac:dyDescent="0.3">
      <c r="A48" s="86"/>
      <c r="B48" s="85" t="s">
        <v>78</v>
      </c>
      <c r="C48" s="85"/>
      <c r="D48" s="85"/>
      <c r="E48" s="85"/>
      <c r="F48" s="85"/>
      <c r="G48" s="85"/>
      <c r="H48" s="115">
        <v>0</v>
      </c>
      <c r="I48" s="115">
        <v>0</v>
      </c>
      <c r="J48" s="115">
        <v>0</v>
      </c>
      <c r="K48" s="115">
        <v>0</v>
      </c>
    </row>
    <row r="49" spans="1:11" x14ac:dyDescent="0.3">
      <c r="A49" s="86"/>
      <c r="B49" s="85" t="s">
        <v>79</v>
      </c>
      <c r="C49" s="85"/>
      <c r="D49" s="85"/>
      <c r="E49" s="85"/>
      <c r="F49" s="85"/>
      <c r="G49" s="85"/>
      <c r="H49" s="115">
        <v>0</v>
      </c>
      <c r="I49" s="115">
        <v>0</v>
      </c>
      <c r="J49" s="115">
        <v>0</v>
      </c>
      <c r="K49" s="115">
        <v>0</v>
      </c>
    </row>
    <row r="50" spans="1:11" x14ac:dyDescent="0.3">
      <c r="A50" s="86"/>
      <c r="B50" s="85" t="s">
        <v>164</v>
      </c>
      <c r="C50" s="85"/>
      <c r="D50" s="85"/>
      <c r="E50" s="85"/>
      <c r="F50" s="85"/>
      <c r="G50" s="85"/>
      <c r="H50" s="115">
        <v>0</v>
      </c>
      <c r="I50" s="115">
        <v>0</v>
      </c>
      <c r="J50" s="115">
        <v>0</v>
      </c>
      <c r="K50" s="115">
        <v>0</v>
      </c>
    </row>
    <row r="51" spans="1:11" x14ac:dyDescent="0.3">
      <c r="A51" s="86"/>
      <c r="B51" s="85" t="s">
        <v>9</v>
      </c>
      <c r="C51" s="85"/>
      <c r="D51" s="85"/>
      <c r="E51" s="85"/>
      <c r="F51" s="85"/>
      <c r="G51" s="85"/>
      <c r="H51" s="115">
        <v>0</v>
      </c>
      <c r="I51" s="115">
        <v>0</v>
      </c>
      <c r="J51" s="115">
        <v>0</v>
      </c>
      <c r="K51" s="115">
        <v>0</v>
      </c>
    </row>
    <row r="52" spans="1:11" x14ac:dyDescent="0.3">
      <c r="A52" s="85" t="s">
        <v>80</v>
      </c>
      <c r="B52" s="86"/>
      <c r="C52" s="86"/>
      <c r="D52" s="86"/>
      <c r="E52" s="86"/>
      <c r="F52" s="86"/>
      <c r="G52" s="86"/>
      <c r="H52" s="397">
        <v>1</v>
      </c>
      <c r="I52" s="397">
        <v>1</v>
      </c>
      <c r="J52" s="397">
        <v>1</v>
      </c>
      <c r="K52" s="397">
        <v>1</v>
      </c>
    </row>
    <row r="53" spans="1:11" x14ac:dyDescent="0.3">
      <c r="A53" s="85" t="s">
        <v>81</v>
      </c>
      <c r="B53" s="86"/>
      <c r="C53" s="86"/>
      <c r="D53" s="86"/>
      <c r="E53" s="86"/>
      <c r="F53" s="86"/>
      <c r="G53" s="86"/>
      <c r="H53" s="397">
        <v>1</v>
      </c>
      <c r="I53" s="397">
        <v>1</v>
      </c>
      <c r="J53" s="397">
        <v>1</v>
      </c>
      <c r="K53" s="397">
        <v>1</v>
      </c>
    </row>
    <row r="54" spans="1:11" x14ac:dyDescent="0.3">
      <c r="A54" s="85" t="s">
        <v>82</v>
      </c>
      <c r="B54" s="86"/>
      <c r="C54" s="86"/>
      <c r="D54" s="86"/>
      <c r="E54" s="86"/>
      <c r="F54" s="86"/>
      <c r="G54" s="86"/>
      <c r="H54" s="397">
        <v>1</v>
      </c>
      <c r="I54" s="397">
        <v>1</v>
      </c>
      <c r="J54" s="397">
        <v>1</v>
      </c>
      <c r="K54" s="397">
        <v>1</v>
      </c>
    </row>
    <row r="55" spans="1:11" x14ac:dyDescent="0.3">
      <c r="A55" s="85" t="s">
        <v>83</v>
      </c>
      <c r="B55" s="85" t="s">
        <v>84</v>
      </c>
      <c r="C55" s="85"/>
      <c r="D55" s="85"/>
      <c r="E55" s="85"/>
      <c r="F55" s="85"/>
      <c r="G55" s="85"/>
      <c r="H55" s="115" t="s">
        <v>293</v>
      </c>
      <c r="I55" s="115" t="s">
        <v>293</v>
      </c>
      <c r="J55" s="115" t="s">
        <v>293</v>
      </c>
      <c r="K55" s="115" t="s">
        <v>293</v>
      </c>
    </row>
    <row r="56" spans="1:11" x14ac:dyDescent="0.3">
      <c r="A56" s="86"/>
      <c r="B56" s="85" t="s">
        <v>85</v>
      </c>
      <c r="C56" s="85"/>
      <c r="D56" s="85"/>
      <c r="E56" s="85"/>
      <c r="F56" s="85"/>
      <c r="G56" s="85"/>
      <c r="H56" s="398" t="s">
        <v>369</v>
      </c>
      <c r="I56" s="398" t="s">
        <v>369</v>
      </c>
      <c r="J56" s="398" t="s">
        <v>369</v>
      </c>
      <c r="K56" s="398" t="s">
        <v>369</v>
      </c>
    </row>
    <row r="57" spans="1:11" x14ac:dyDescent="0.3">
      <c r="A57" s="5"/>
      <c r="B57" s="21" t="s">
        <v>86</v>
      </c>
      <c r="C57" s="21"/>
      <c r="D57" s="21"/>
      <c r="E57" s="21"/>
      <c r="F57" s="21"/>
      <c r="G57" s="21"/>
      <c r="H57" s="115" t="s">
        <v>293</v>
      </c>
      <c r="I57" s="115" t="s">
        <v>293</v>
      </c>
      <c r="J57" s="115" t="s">
        <v>293</v>
      </c>
      <c r="K57" s="115" t="s">
        <v>293</v>
      </c>
    </row>
    <row r="58" spans="1:11" x14ac:dyDescent="0.3">
      <c r="A58" s="5"/>
      <c r="B58" s="21"/>
      <c r="C58" s="21"/>
      <c r="D58" s="21"/>
      <c r="E58" s="21"/>
      <c r="F58" s="21"/>
      <c r="G58" s="21"/>
      <c r="H58" s="30"/>
      <c r="I58" s="31"/>
      <c r="J58" s="31"/>
      <c r="K58" s="30"/>
    </row>
    <row r="59" spans="1:11" ht="17.399999999999999" x14ac:dyDescent="0.3">
      <c r="A59" s="530" t="s">
        <v>366</v>
      </c>
      <c r="B59" s="530"/>
      <c r="C59" s="530"/>
      <c r="D59" s="530"/>
      <c r="E59" s="530"/>
      <c r="F59" s="530"/>
      <c r="G59" s="255"/>
      <c r="H59" s="255"/>
      <c r="I59" s="255"/>
      <c r="J59" s="255"/>
      <c r="K59" s="255"/>
    </row>
    <row r="60" spans="1:11" ht="17.399999999999999" x14ac:dyDescent="0.3">
      <c r="A60" s="34"/>
      <c r="B60" s="34"/>
      <c r="C60" s="34"/>
      <c r="D60" s="34"/>
      <c r="E60" s="34"/>
      <c r="F60" s="34"/>
      <c r="G60" s="34"/>
      <c r="H60" s="34"/>
      <c r="I60" s="34"/>
      <c r="J60" s="34"/>
      <c r="K60" s="34"/>
    </row>
    <row r="61" spans="1:11" x14ac:dyDescent="0.3">
      <c r="A61" s="79" t="s">
        <v>367</v>
      </c>
      <c r="B61" s="39"/>
      <c r="C61" s="39"/>
      <c r="D61" s="39"/>
      <c r="E61" s="39"/>
      <c r="F61" s="39"/>
      <c r="G61" s="39"/>
      <c r="H61" s="39"/>
      <c r="I61" s="39"/>
      <c r="J61" s="39"/>
      <c r="K61" s="39"/>
    </row>
    <row r="62" spans="1:11" x14ac:dyDescent="0.3">
      <c r="A62" s="256" t="s">
        <v>368</v>
      </c>
      <c r="B62" s="257" t="s">
        <v>369</v>
      </c>
      <c r="C62" s="257" t="s">
        <v>370</v>
      </c>
      <c r="D62" s="257" t="s">
        <v>371</v>
      </c>
      <c r="E62" s="257" t="s">
        <v>372</v>
      </c>
      <c r="F62" s="257" t="s">
        <v>373</v>
      </c>
      <c r="G62" s="257" t="s">
        <v>374</v>
      </c>
      <c r="H62" s="257" t="s">
        <v>375</v>
      </c>
      <c r="I62" s="257" t="s">
        <v>376</v>
      </c>
      <c r="J62" s="257" t="s">
        <v>377</v>
      </c>
      <c r="K62" s="257" t="s">
        <v>378</v>
      </c>
    </row>
    <row r="63" spans="1:11" x14ac:dyDescent="0.3">
      <c r="A63" s="257" t="s">
        <v>379</v>
      </c>
      <c r="B63" s="272">
        <v>1.1915324817386672</v>
      </c>
      <c r="C63" s="272">
        <v>0</v>
      </c>
      <c r="D63" s="272">
        <v>0</v>
      </c>
      <c r="E63" s="272">
        <v>0</v>
      </c>
      <c r="F63" s="272">
        <v>0</v>
      </c>
      <c r="G63" s="272">
        <v>0</v>
      </c>
      <c r="H63" s="272">
        <v>0</v>
      </c>
      <c r="I63" s="272">
        <v>0</v>
      </c>
      <c r="J63" s="272">
        <v>0</v>
      </c>
      <c r="K63" s="272">
        <v>0</v>
      </c>
    </row>
    <row r="64" spans="1:11" x14ac:dyDescent="0.3">
      <c r="A64" s="257" t="s">
        <v>380</v>
      </c>
      <c r="B64" s="272">
        <v>0</v>
      </c>
      <c r="C64" s="272">
        <v>0</v>
      </c>
      <c r="D64" s="272">
        <v>0</v>
      </c>
      <c r="E64" s="272">
        <v>0</v>
      </c>
      <c r="F64" s="272">
        <v>0</v>
      </c>
      <c r="G64" s="272">
        <v>0</v>
      </c>
      <c r="H64" s="272">
        <v>0</v>
      </c>
      <c r="I64" s="272">
        <v>0</v>
      </c>
      <c r="J64" s="272">
        <v>0</v>
      </c>
      <c r="K64" s="272">
        <v>0</v>
      </c>
    </row>
    <row r="65" spans="1:11" s="32" customFormat="1" x14ac:dyDescent="0.3">
      <c r="A65" s="257" t="s">
        <v>381</v>
      </c>
      <c r="B65" s="272">
        <v>0.99153248173866726</v>
      </c>
      <c r="C65" s="272">
        <v>0</v>
      </c>
      <c r="D65" s="272">
        <v>0</v>
      </c>
      <c r="E65" s="272">
        <v>0</v>
      </c>
      <c r="F65" s="272">
        <v>0</v>
      </c>
      <c r="G65" s="272">
        <v>0</v>
      </c>
      <c r="H65" s="272">
        <v>0</v>
      </c>
      <c r="I65" s="272">
        <v>0</v>
      </c>
      <c r="J65" s="272">
        <v>0</v>
      </c>
      <c r="K65" s="272">
        <v>0</v>
      </c>
    </row>
    <row r="66" spans="1:11" x14ac:dyDescent="0.3">
      <c r="A66" s="257" t="s">
        <v>382</v>
      </c>
      <c r="B66" s="272">
        <v>0.2</v>
      </c>
      <c r="C66" s="272">
        <v>0</v>
      </c>
      <c r="D66" s="272">
        <v>0</v>
      </c>
      <c r="E66" s="272">
        <v>0</v>
      </c>
      <c r="F66" s="272">
        <v>0</v>
      </c>
      <c r="G66" s="272">
        <v>0</v>
      </c>
      <c r="H66" s="272">
        <v>0</v>
      </c>
      <c r="I66" s="272">
        <v>0</v>
      </c>
      <c r="J66" s="272">
        <v>0</v>
      </c>
      <c r="K66" s="272">
        <v>0</v>
      </c>
    </row>
    <row r="67" spans="1:11" x14ac:dyDescent="0.3">
      <c r="A67" s="257" t="s">
        <v>10</v>
      </c>
      <c r="B67" s="272">
        <v>1.1915324817386672</v>
      </c>
      <c r="C67" s="272">
        <v>0</v>
      </c>
      <c r="D67" s="272">
        <v>0</v>
      </c>
      <c r="E67" s="272">
        <v>0</v>
      </c>
      <c r="F67" s="272">
        <v>0</v>
      </c>
      <c r="G67" s="272">
        <v>0</v>
      </c>
      <c r="H67" s="272">
        <v>0</v>
      </c>
      <c r="I67" s="272">
        <v>0</v>
      </c>
      <c r="J67" s="272">
        <v>0</v>
      </c>
      <c r="K67" s="272">
        <v>0</v>
      </c>
    </row>
    <row r="68" spans="1:11" x14ac:dyDescent="0.3">
      <c r="A68" s="39"/>
      <c r="B68" s="52"/>
      <c r="C68" s="52"/>
      <c r="D68" s="52"/>
      <c r="E68" s="52"/>
      <c r="F68" s="39"/>
      <c r="G68" s="39"/>
      <c r="H68" s="39"/>
      <c r="I68" s="39"/>
      <c r="J68" s="39"/>
      <c r="K68" s="39"/>
    </row>
    <row r="69" spans="1:11" x14ac:dyDescent="0.3">
      <c r="A69" s="79" t="s">
        <v>383</v>
      </c>
      <c r="B69" s="39"/>
      <c r="C69" s="39"/>
      <c r="D69" s="39"/>
      <c r="E69" s="39"/>
      <c r="F69" s="39"/>
      <c r="G69" s="39"/>
      <c r="H69" s="39"/>
      <c r="I69" s="39"/>
      <c r="J69" s="39"/>
      <c r="K69" s="39"/>
    </row>
    <row r="70" spans="1:11" x14ac:dyDescent="0.3">
      <c r="A70" s="256" t="s">
        <v>384</v>
      </c>
      <c r="B70" s="257" t="s">
        <v>369</v>
      </c>
      <c r="C70" s="257" t="s">
        <v>370</v>
      </c>
      <c r="D70" s="257" t="s">
        <v>371</v>
      </c>
      <c r="E70" s="257" t="s">
        <v>372</v>
      </c>
      <c r="F70" s="257" t="s">
        <v>373</v>
      </c>
      <c r="G70" s="257" t="s">
        <v>374</v>
      </c>
      <c r="H70" s="257" t="s">
        <v>375</v>
      </c>
      <c r="I70" s="257" t="s">
        <v>376</v>
      </c>
      <c r="J70" s="257" t="s">
        <v>377</v>
      </c>
      <c r="K70" s="257" t="s">
        <v>378</v>
      </c>
    </row>
    <row r="71" spans="1:11" x14ac:dyDescent="0.3">
      <c r="A71" s="257" t="s">
        <v>385</v>
      </c>
      <c r="B71" s="272">
        <v>0</v>
      </c>
      <c r="C71" s="272">
        <v>0</v>
      </c>
      <c r="D71" s="272">
        <v>0</v>
      </c>
      <c r="E71" s="272">
        <v>0</v>
      </c>
      <c r="F71" s="272">
        <v>0</v>
      </c>
      <c r="G71" s="272">
        <v>0</v>
      </c>
      <c r="H71" s="272">
        <v>0</v>
      </c>
      <c r="I71" s="272">
        <v>0</v>
      </c>
      <c r="J71" s="272">
        <v>0</v>
      </c>
      <c r="K71" s="272">
        <v>0</v>
      </c>
    </row>
    <row r="72" spans="1:11" x14ac:dyDescent="0.3">
      <c r="A72" s="257" t="s">
        <v>386</v>
      </c>
      <c r="B72" s="272">
        <v>0</v>
      </c>
      <c r="C72" s="272">
        <v>0</v>
      </c>
      <c r="D72" s="272">
        <v>0</v>
      </c>
      <c r="E72" s="272">
        <v>0</v>
      </c>
      <c r="F72" s="272">
        <v>0</v>
      </c>
      <c r="G72" s="272">
        <v>0</v>
      </c>
      <c r="H72" s="272">
        <v>0</v>
      </c>
      <c r="I72" s="272">
        <v>0</v>
      </c>
      <c r="J72" s="272">
        <v>0</v>
      </c>
      <c r="K72" s="272">
        <v>0</v>
      </c>
    </row>
    <row r="73" spans="1:11" x14ac:dyDescent="0.3">
      <c r="A73" s="257" t="s">
        <v>387</v>
      </c>
      <c r="B73" s="272">
        <v>1.1915324817386672</v>
      </c>
      <c r="C73" s="272">
        <v>0</v>
      </c>
      <c r="D73" s="272">
        <v>0</v>
      </c>
      <c r="E73" s="272">
        <v>0</v>
      </c>
      <c r="F73" s="272">
        <v>0</v>
      </c>
      <c r="G73" s="272">
        <v>0</v>
      </c>
      <c r="H73" s="272">
        <v>0</v>
      </c>
      <c r="I73" s="272">
        <v>0</v>
      </c>
      <c r="J73" s="272">
        <v>0</v>
      </c>
      <c r="K73" s="272">
        <v>0</v>
      </c>
    </row>
    <row r="74" spans="1:11" x14ac:dyDescent="0.3">
      <c r="A74" s="258" t="s">
        <v>388</v>
      </c>
      <c r="B74" s="272">
        <v>0</v>
      </c>
      <c r="C74" s="272">
        <v>0</v>
      </c>
      <c r="D74" s="272">
        <v>0</v>
      </c>
      <c r="E74" s="272">
        <v>0</v>
      </c>
      <c r="F74" s="272">
        <v>0</v>
      </c>
      <c r="G74" s="272">
        <v>0</v>
      </c>
      <c r="H74" s="272">
        <v>0</v>
      </c>
      <c r="I74" s="272">
        <v>0</v>
      </c>
      <c r="J74" s="272">
        <v>0</v>
      </c>
      <c r="K74" s="272">
        <v>0</v>
      </c>
    </row>
    <row r="75" spans="1:11" x14ac:dyDescent="0.3">
      <c r="A75" s="258" t="s">
        <v>407</v>
      </c>
      <c r="B75" s="272">
        <v>0</v>
      </c>
      <c r="C75" s="272">
        <v>0</v>
      </c>
      <c r="D75" s="272">
        <v>0</v>
      </c>
      <c r="E75" s="272">
        <v>0</v>
      </c>
      <c r="F75" s="272">
        <v>0</v>
      </c>
      <c r="G75" s="272">
        <v>0</v>
      </c>
      <c r="H75" s="272">
        <v>0</v>
      </c>
      <c r="I75" s="272">
        <v>0</v>
      </c>
      <c r="J75" s="272">
        <v>0</v>
      </c>
      <c r="K75" s="272">
        <v>0</v>
      </c>
    </row>
    <row r="76" spans="1:11" x14ac:dyDescent="0.3">
      <c r="A76" s="257" t="s">
        <v>10</v>
      </c>
      <c r="B76" s="272">
        <v>1.1915324817386672</v>
      </c>
      <c r="C76" s="272">
        <v>0</v>
      </c>
      <c r="D76" s="272">
        <v>0</v>
      </c>
      <c r="E76" s="272">
        <v>0</v>
      </c>
      <c r="F76" s="272">
        <v>0</v>
      </c>
      <c r="G76" s="272">
        <v>0</v>
      </c>
      <c r="H76" s="272">
        <v>0</v>
      </c>
      <c r="I76" s="272">
        <v>0</v>
      </c>
      <c r="J76" s="272">
        <v>0</v>
      </c>
      <c r="K76" s="272">
        <v>0</v>
      </c>
    </row>
    <row r="77" spans="1:11" x14ac:dyDescent="0.3">
      <c r="A77" s="38"/>
      <c r="B77" s="259"/>
      <c r="C77" s="259"/>
      <c r="D77" s="259"/>
      <c r="E77" s="259"/>
      <c r="F77" s="38"/>
      <c r="G77" s="38"/>
      <c r="H77" s="38"/>
      <c r="I77" s="38"/>
      <c r="J77" s="38"/>
      <c r="K77" s="38"/>
    </row>
    <row r="78" spans="1:11" x14ac:dyDescent="0.3">
      <c r="A78" s="79" t="s">
        <v>389</v>
      </c>
      <c r="B78" s="39"/>
      <c r="C78" s="39"/>
      <c r="D78" s="39"/>
      <c r="E78" s="39"/>
      <c r="F78" s="39"/>
      <c r="G78" s="39"/>
      <c r="H78" s="39"/>
      <c r="I78" s="39"/>
      <c r="J78" s="39"/>
      <c r="K78" s="39"/>
    </row>
    <row r="79" spans="1:11" x14ac:dyDescent="0.3">
      <c r="A79" s="256" t="s">
        <v>390</v>
      </c>
      <c r="B79" s="531" t="s">
        <v>380</v>
      </c>
      <c r="C79" s="532"/>
      <c r="D79" s="531" t="s">
        <v>381</v>
      </c>
      <c r="E79" s="533"/>
      <c r="F79" s="531" t="s">
        <v>382</v>
      </c>
      <c r="G79" s="533"/>
      <c r="H79" s="531" t="s">
        <v>10</v>
      </c>
      <c r="I79" s="533"/>
    </row>
    <row r="80" spans="1:11" x14ac:dyDescent="0.3">
      <c r="A80" s="257" t="s">
        <v>385</v>
      </c>
      <c r="B80" s="534">
        <v>0</v>
      </c>
      <c r="C80" s="535"/>
      <c r="D80" s="534">
        <v>0</v>
      </c>
      <c r="E80" s="535"/>
      <c r="F80" s="534">
        <v>0</v>
      </c>
      <c r="G80" s="535"/>
      <c r="H80" s="534">
        <v>0</v>
      </c>
      <c r="I80" s="535"/>
    </row>
    <row r="81" spans="1:11" x14ac:dyDescent="0.3">
      <c r="A81" s="257" t="s">
        <v>386</v>
      </c>
      <c r="B81" s="534">
        <v>0</v>
      </c>
      <c r="C81" s="535"/>
      <c r="D81" s="534">
        <v>0</v>
      </c>
      <c r="E81" s="535"/>
      <c r="F81" s="534">
        <v>0</v>
      </c>
      <c r="G81" s="535"/>
      <c r="H81" s="534">
        <v>0</v>
      </c>
      <c r="I81" s="535"/>
    </row>
    <row r="82" spans="1:11" x14ac:dyDescent="0.3">
      <c r="A82" s="257" t="s">
        <v>387</v>
      </c>
      <c r="B82" s="534">
        <v>0</v>
      </c>
      <c r="C82" s="535"/>
      <c r="D82" s="534">
        <v>0.99153248173866726</v>
      </c>
      <c r="E82" s="535"/>
      <c r="F82" s="534">
        <v>0.2</v>
      </c>
      <c r="G82" s="535"/>
      <c r="H82" s="534">
        <v>1.1915324817386672</v>
      </c>
      <c r="I82" s="535"/>
    </row>
    <row r="83" spans="1:11" x14ac:dyDescent="0.3">
      <c r="A83" s="258" t="s">
        <v>388</v>
      </c>
      <c r="B83" s="534">
        <v>0</v>
      </c>
      <c r="C83" s="535"/>
      <c r="D83" s="534">
        <v>0</v>
      </c>
      <c r="E83" s="535"/>
      <c r="F83" s="534">
        <v>0</v>
      </c>
      <c r="G83" s="535"/>
      <c r="H83" s="534">
        <v>0</v>
      </c>
      <c r="I83" s="535"/>
    </row>
    <row r="84" spans="1:11" x14ac:dyDescent="0.3">
      <c r="A84" s="258" t="s">
        <v>407</v>
      </c>
      <c r="B84" s="534">
        <v>0</v>
      </c>
      <c r="C84" s="535"/>
      <c r="D84" s="534">
        <v>0</v>
      </c>
      <c r="E84" s="535"/>
      <c r="F84" s="534">
        <v>0</v>
      </c>
      <c r="G84" s="535"/>
      <c r="H84" s="534">
        <v>0</v>
      </c>
      <c r="I84" s="535"/>
    </row>
    <row r="85" spans="1:11" x14ac:dyDescent="0.3">
      <c r="A85" s="257" t="s">
        <v>10</v>
      </c>
      <c r="B85" s="534">
        <v>0</v>
      </c>
      <c r="C85" s="535"/>
      <c r="D85" s="534">
        <v>0.99153248173866726</v>
      </c>
      <c r="E85" s="535"/>
      <c r="F85" s="534">
        <v>0.2</v>
      </c>
      <c r="G85" s="535"/>
      <c r="H85" s="534">
        <v>1.1915324817386672</v>
      </c>
      <c r="I85" s="535"/>
    </row>
    <row r="86" spans="1:11" x14ac:dyDescent="0.3">
      <c r="A86" s="38"/>
      <c r="B86" s="259"/>
      <c r="C86" s="259"/>
      <c r="D86" s="259"/>
      <c r="E86" s="259"/>
      <c r="F86" s="38"/>
      <c r="G86" s="38"/>
      <c r="H86" s="38"/>
      <c r="I86" s="38"/>
      <c r="J86" s="38"/>
      <c r="K86" s="38"/>
    </row>
    <row r="87" spans="1:11" x14ac:dyDescent="0.3">
      <c r="A87" s="79" t="s">
        <v>391</v>
      </c>
      <c r="B87" s="39"/>
      <c r="C87" s="39"/>
      <c r="D87" s="39"/>
      <c r="E87" s="39"/>
      <c r="F87" s="39"/>
      <c r="G87" s="39"/>
      <c r="H87" s="39"/>
      <c r="I87" s="39"/>
      <c r="J87" s="39"/>
      <c r="K87" s="39"/>
    </row>
    <row r="88" spans="1:11" x14ac:dyDescent="0.3">
      <c r="A88" s="539" t="s">
        <v>392</v>
      </c>
      <c r="B88" s="540"/>
      <c r="C88" s="540"/>
      <c r="D88" s="540"/>
      <c r="E88" s="540"/>
      <c r="F88" s="540"/>
      <c r="G88" s="260"/>
      <c r="H88" s="266">
        <v>0</v>
      </c>
    </row>
    <row r="89" spans="1:11" x14ac:dyDescent="0.3">
      <c r="A89" s="261"/>
      <c r="B89" s="261"/>
      <c r="C89" s="261"/>
      <c r="D89" s="261"/>
      <c r="E89" s="261"/>
      <c r="F89" s="261"/>
      <c r="G89" s="261"/>
      <c r="H89" s="261"/>
    </row>
    <row r="90" spans="1:11" x14ac:dyDescent="0.3">
      <c r="A90" s="262" t="s">
        <v>393</v>
      </c>
      <c r="B90" s="263"/>
      <c r="C90" s="263"/>
      <c r="D90" s="263"/>
      <c r="E90" s="263"/>
      <c r="F90" s="84"/>
      <c r="G90" s="84"/>
      <c r="H90" s="84"/>
      <c r="I90" s="84"/>
      <c r="J90" s="84"/>
      <c r="K90" s="84"/>
    </row>
    <row r="91" spans="1:11" x14ac:dyDescent="0.3">
      <c r="A91" s="258" t="s">
        <v>394</v>
      </c>
      <c r="B91" s="264">
        <v>0</v>
      </c>
      <c r="C91" s="265"/>
      <c r="D91" s="265"/>
      <c r="E91" s="265"/>
      <c r="F91" s="84"/>
      <c r="G91" s="84"/>
      <c r="H91" s="84"/>
      <c r="I91" s="84"/>
      <c r="J91" s="84"/>
      <c r="K91" s="84"/>
    </row>
    <row r="92" spans="1:11" x14ac:dyDescent="0.3">
      <c r="A92" s="258" t="s">
        <v>395</v>
      </c>
      <c r="B92" s="264">
        <v>0</v>
      </c>
      <c r="C92" s="265"/>
      <c r="D92" s="265"/>
      <c r="E92" s="265"/>
      <c r="F92" s="84"/>
      <c r="G92" s="84"/>
      <c r="H92" s="84"/>
      <c r="I92" s="84"/>
      <c r="J92" s="84"/>
      <c r="K92" s="84"/>
    </row>
    <row r="93" spans="1:11" x14ac:dyDescent="0.3">
      <c r="A93" s="258" t="s">
        <v>382</v>
      </c>
      <c r="B93" s="264">
        <v>0</v>
      </c>
      <c r="C93" s="265"/>
      <c r="D93" s="265"/>
      <c r="E93" s="265"/>
      <c r="F93" s="84"/>
      <c r="G93" s="84"/>
      <c r="H93" s="84"/>
      <c r="I93" s="84"/>
      <c r="J93" s="84"/>
      <c r="K93" s="84"/>
    </row>
    <row r="94" spans="1:11" x14ac:dyDescent="0.3">
      <c r="A94" s="258" t="s">
        <v>10</v>
      </c>
      <c r="B94" s="264">
        <v>0</v>
      </c>
      <c r="C94" s="265"/>
      <c r="D94" s="265"/>
      <c r="E94" s="265"/>
      <c r="F94" s="84"/>
      <c r="G94" s="84"/>
      <c r="H94" s="84"/>
      <c r="I94" s="84"/>
      <c r="J94" s="84"/>
      <c r="K94" s="84"/>
    </row>
    <row r="95" spans="1:11" x14ac:dyDescent="0.3">
      <c r="A95" s="84"/>
      <c r="B95" s="84"/>
      <c r="C95" s="84"/>
      <c r="D95" s="84"/>
      <c r="E95" s="84"/>
      <c r="F95" s="84"/>
      <c r="G95" s="84"/>
      <c r="H95" s="84"/>
      <c r="I95" s="84"/>
      <c r="J95" s="84"/>
      <c r="K95" s="84"/>
    </row>
    <row r="96" spans="1:11" x14ac:dyDescent="0.3">
      <c r="A96" s="262" t="s">
        <v>396</v>
      </c>
      <c r="B96" s="263"/>
      <c r="C96" s="263"/>
      <c r="D96" s="263"/>
      <c r="E96" s="263"/>
      <c r="F96" s="84"/>
      <c r="G96" s="84"/>
      <c r="H96" s="84"/>
      <c r="I96" s="84"/>
      <c r="J96" s="84"/>
      <c r="K96" s="84"/>
    </row>
    <row r="97" spans="1:14" x14ac:dyDescent="0.3">
      <c r="A97" s="258" t="s">
        <v>394</v>
      </c>
      <c r="B97" s="264">
        <v>0</v>
      </c>
      <c r="C97" s="265"/>
      <c r="D97" s="265"/>
      <c r="E97" s="265"/>
      <c r="F97" s="84"/>
      <c r="G97" s="84"/>
      <c r="H97" s="84"/>
      <c r="I97" s="84"/>
      <c r="J97" s="84"/>
      <c r="K97" s="84"/>
    </row>
    <row r="98" spans="1:14" x14ac:dyDescent="0.3">
      <c r="A98" s="258" t="s">
        <v>395</v>
      </c>
      <c r="B98" s="264">
        <v>0</v>
      </c>
      <c r="C98" s="265"/>
      <c r="D98" s="265"/>
      <c r="E98" s="265"/>
      <c r="F98" s="84"/>
      <c r="G98" s="84"/>
      <c r="H98" s="84"/>
      <c r="I98" s="84"/>
      <c r="J98" s="84"/>
      <c r="K98" s="84"/>
    </row>
    <row r="99" spans="1:14" x14ac:dyDescent="0.3">
      <c r="A99" s="258" t="s">
        <v>382</v>
      </c>
      <c r="B99" s="264">
        <v>0</v>
      </c>
      <c r="C99" s="265"/>
      <c r="D99" s="265"/>
      <c r="E99" s="265"/>
      <c r="F99" s="84"/>
      <c r="G99" s="84"/>
      <c r="H99" s="84"/>
      <c r="I99" s="263"/>
      <c r="J99" s="263"/>
      <c r="K99" s="263"/>
    </row>
    <row r="100" spans="1:14" x14ac:dyDescent="0.3">
      <c r="A100" s="258" t="s">
        <v>10</v>
      </c>
      <c r="B100" s="264">
        <v>0</v>
      </c>
      <c r="C100" s="265"/>
      <c r="D100" s="265"/>
      <c r="E100" s="265"/>
      <c r="F100" s="84"/>
      <c r="G100" s="84"/>
      <c r="H100" s="84"/>
      <c r="I100" s="263"/>
      <c r="J100" s="263"/>
      <c r="K100" s="263"/>
    </row>
    <row r="101" spans="1:14" x14ac:dyDescent="0.3">
      <c r="A101" s="86"/>
      <c r="B101" s="265"/>
      <c r="C101" s="265"/>
      <c r="D101" s="265"/>
      <c r="E101" s="265"/>
      <c r="F101" s="84"/>
      <c r="G101" s="84"/>
      <c r="H101" s="84"/>
      <c r="I101" s="263"/>
      <c r="J101" s="263"/>
      <c r="K101" s="263"/>
    </row>
    <row r="102" spans="1:14" ht="17.399999999999999" x14ac:dyDescent="0.3">
      <c r="A102" s="538" t="s">
        <v>398</v>
      </c>
      <c r="B102" s="538"/>
      <c r="C102" s="538"/>
      <c r="D102" s="538"/>
      <c r="E102" s="538"/>
      <c r="F102" s="538"/>
      <c r="G102" s="538"/>
      <c r="H102" s="538"/>
      <c r="I102" s="538"/>
      <c r="J102" s="538"/>
      <c r="K102" s="538"/>
      <c r="L102" s="538"/>
      <c r="M102" s="538"/>
      <c r="N102" s="538"/>
    </row>
    <row r="103" spans="1:14" ht="17.399999999999999" x14ac:dyDescent="0.3">
      <c r="A103" s="34"/>
      <c r="B103" s="267"/>
      <c r="C103" s="84"/>
      <c r="D103" s="84"/>
      <c r="E103" s="84"/>
      <c r="F103" s="268"/>
      <c r="G103" s="268"/>
      <c r="H103" s="268"/>
      <c r="I103" s="268"/>
      <c r="J103" s="268"/>
      <c r="K103" s="268"/>
      <c r="L103" s="268"/>
      <c r="M103" s="268"/>
      <c r="N103" s="268"/>
    </row>
    <row r="104" spans="1:14" x14ac:dyDescent="0.3">
      <c r="A104" s="269" t="s">
        <v>399</v>
      </c>
      <c r="B104" s="270">
        <v>3.5398970198299997</v>
      </c>
      <c r="C104" s="84"/>
      <c r="D104" s="84"/>
      <c r="E104" s="84"/>
      <c r="F104" s="5"/>
      <c r="G104" s="5"/>
      <c r="H104" s="5"/>
      <c r="I104" s="5"/>
      <c r="J104" s="5"/>
      <c r="K104" s="5"/>
      <c r="L104" s="5"/>
      <c r="M104" s="5"/>
    </row>
    <row r="105" spans="1:14" x14ac:dyDescent="0.3">
      <c r="A105" s="271" t="s">
        <v>400</v>
      </c>
      <c r="B105" s="399">
        <v>1</v>
      </c>
      <c r="C105" s="84"/>
      <c r="D105" s="84"/>
      <c r="E105" s="84"/>
      <c r="F105" s="5"/>
      <c r="G105" s="5"/>
      <c r="H105" s="5"/>
      <c r="I105" s="5"/>
      <c r="J105" s="5"/>
      <c r="K105" s="5"/>
      <c r="L105" s="5"/>
      <c r="M105" s="5"/>
    </row>
    <row r="106" spans="1:14" x14ac:dyDescent="0.3">
      <c r="A106" s="271" t="s">
        <v>401</v>
      </c>
      <c r="B106" s="399">
        <v>0</v>
      </c>
      <c r="C106" s="84"/>
      <c r="D106" s="84"/>
      <c r="E106" s="84"/>
      <c r="F106" s="5"/>
      <c r="G106" s="5"/>
      <c r="H106" s="5"/>
      <c r="I106" s="5"/>
      <c r="J106" s="5"/>
      <c r="K106" s="5"/>
      <c r="L106" s="5"/>
      <c r="M106" s="5"/>
    </row>
    <row r="107" spans="1:14" x14ac:dyDescent="0.3">
      <c r="A107" s="271" t="s">
        <v>402</v>
      </c>
      <c r="B107" s="399">
        <v>0</v>
      </c>
      <c r="C107" s="84"/>
      <c r="D107" s="84"/>
      <c r="E107" s="84"/>
      <c r="F107" s="5"/>
      <c r="G107" s="5"/>
      <c r="H107" s="5"/>
      <c r="I107" s="5"/>
      <c r="J107" s="5"/>
      <c r="K107" s="5"/>
      <c r="L107" s="5"/>
      <c r="M107" s="5"/>
    </row>
    <row r="108" spans="1:14" x14ac:dyDescent="0.3">
      <c r="A108" s="271" t="s">
        <v>403</v>
      </c>
      <c r="B108" s="399">
        <v>0</v>
      </c>
      <c r="C108" s="84"/>
      <c r="D108" s="84"/>
      <c r="E108" s="84"/>
      <c r="F108" s="5"/>
      <c r="G108" s="5"/>
      <c r="H108" s="5"/>
      <c r="I108" s="5"/>
      <c r="J108" s="5"/>
      <c r="K108" s="5"/>
      <c r="L108" s="5"/>
      <c r="M108" s="5"/>
    </row>
    <row r="109" spans="1:14" x14ac:dyDescent="0.3">
      <c r="A109" s="271" t="s">
        <v>404</v>
      </c>
      <c r="B109" s="399">
        <v>0</v>
      </c>
      <c r="C109" s="84"/>
      <c r="D109" s="84"/>
      <c r="E109" s="84"/>
      <c r="F109" s="5"/>
      <c r="G109" s="5"/>
      <c r="H109" s="5"/>
      <c r="I109" s="5"/>
      <c r="J109" s="5"/>
      <c r="K109" s="5"/>
      <c r="L109" s="5"/>
      <c r="M109" s="5"/>
    </row>
    <row r="110" spans="1:14" x14ac:dyDescent="0.3">
      <c r="A110" s="271" t="s">
        <v>405</v>
      </c>
      <c r="B110" s="399">
        <v>0</v>
      </c>
      <c r="C110" s="84"/>
      <c r="D110" s="84"/>
      <c r="E110" s="84"/>
      <c r="F110" s="5"/>
      <c r="G110" s="5"/>
      <c r="H110" s="5"/>
      <c r="I110" s="5"/>
      <c r="J110" s="5"/>
      <c r="K110" s="5"/>
      <c r="L110" s="5"/>
      <c r="M110" s="5"/>
    </row>
    <row r="111" spans="1:14" x14ac:dyDescent="0.3">
      <c r="A111" s="271" t="s">
        <v>406</v>
      </c>
      <c r="B111" s="399">
        <v>0</v>
      </c>
      <c r="C111" s="84"/>
      <c r="D111" s="84"/>
      <c r="E111" s="84"/>
      <c r="F111" s="5"/>
      <c r="G111" s="5"/>
      <c r="H111" s="5"/>
      <c r="I111" s="5"/>
      <c r="J111" s="5"/>
      <c r="K111" s="5"/>
      <c r="L111" s="5"/>
      <c r="M111" s="5"/>
    </row>
    <row r="112" spans="1:14" x14ac:dyDescent="0.3">
      <c r="A112" s="86"/>
      <c r="B112" s="265"/>
      <c r="C112" s="265"/>
      <c r="D112" s="265"/>
      <c r="E112" s="265"/>
      <c r="F112" s="84"/>
      <c r="G112" s="84"/>
      <c r="H112" s="84"/>
      <c r="I112" s="84"/>
      <c r="J112" s="84"/>
      <c r="K112" s="84"/>
    </row>
    <row r="113" spans="1:11" ht="17.399999999999999" x14ac:dyDescent="0.3">
      <c r="A113" s="538" t="s">
        <v>99</v>
      </c>
      <c r="B113" s="538"/>
      <c r="C113" s="538"/>
      <c r="D113" s="538"/>
      <c r="E113" s="538"/>
      <c r="F113" s="538"/>
      <c r="G113" s="538"/>
      <c r="H113" s="538"/>
      <c r="I113" s="5"/>
      <c r="J113" s="5"/>
      <c r="K113" s="5"/>
    </row>
    <row r="114" spans="1:11" ht="17.399999999999999" x14ac:dyDescent="0.3">
      <c r="A114" s="34"/>
      <c r="B114" s="543" t="s">
        <v>87</v>
      </c>
      <c r="C114" s="543"/>
      <c r="D114" s="543"/>
      <c r="E114" s="543"/>
      <c r="F114" s="543"/>
      <c r="G114" s="543"/>
      <c r="H114" s="543"/>
      <c r="I114" s="5"/>
      <c r="J114" s="5"/>
      <c r="K114" s="5"/>
    </row>
    <row r="115" spans="1:11" x14ac:dyDescent="0.3">
      <c r="A115" s="22" t="s">
        <v>88</v>
      </c>
      <c r="B115" s="536" t="s">
        <v>223</v>
      </c>
      <c r="C115" s="536"/>
      <c r="D115" s="536"/>
      <c r="E115" s="536"/>
      <c r="F115" s="536"/>
      <c r="G115" s="536"/>
      <c r="H115" s="536"/>
      <c r="I115" s="5"/>
      <c r="J115" s="5"/>
      <c r="K115" s="5"/>
    </row>
    <row r="116" spans="1:11" x14ac:dyDescent="0.3">
      <c r="A116" s="22"/>
      <c r="B116" s="29"/>
      <c r="C116" s="144"/>
      <c r="D116" s="144"/>
      <c r="E116" s="144"/>
      <c r="F116" s="29"/>
      <c r="G116" s="29"/>
      <c r="H116" s="29"/>
      <c r="I116" s="5"/>
      <c r="J116" s="5"/>
      <c r="K116" s="5"/>
    </row>
    <row r="117" spans="1:11" x14ac:dyDescent="0.3">
      <c r="A117" s="27" t="s">
        <v>89</v>
      </c>
      <c r="B117" s="541"/>
      <c r="C117" s="541"/>
      <c r="D117" s="541"/>
      <c r="E117" s="541"/>
      <c r="F117" s="541"/>
      <c r="G117" s="541"/>
      <c r="H117" s="541"/>
      <c r="I117" s="5"/>
      <c r="J117" s="5"/>
      <c r="K117" s="5"/>
    </row>
    <row r="118" spans="1:11" x14ac:dyDescent="0.3">
      <c r="A118" s="33" t="s">
        <v>90</v>
      </c>
      <c r="B118" s="32"/>
      <c r="C118" s="32"/>
      <c r="D118" s="32"/>
      <c r="E118" s="32"/>
      <c r="F118" s="32"/>
      <c r="G118" s="32"/>
      <c r="H118" s="32"/>
      <c r="I118" s="32"/>
      <c r="J118" s="32"/>
      <c r="K118" s="32"/>
    </row>
    <row r="119" spans="1:11" x14ac:dyDescent="0.3">
      <c r="A119" s="22"/>
      <c r="B119" s="5"/>
      <c r="C119" s="5"/>
      <c r="D119" s="5"/>
      <c r="E119" s="5"/>
      <c r="F119" s="5"/>
      <c r="G119" s="5"/>
      <c r="H119" s="5"/>
      <c r="I119" s="5"/>
      <c r="J119" s="5"/>
      <c r="K119" s="5"/>
    </row>
    <row r="120" spans="1:11" x14ac:dyDescent="0.3">
      <c r="A120" s="22"/>
      <c r="B120" s="5"/>
      <c r="C120" s="5"/>
      <c r="D120" s="5"/>
      <c r="E120" s="5"/>
      <c r="F120" s="5"/>
      <c r="G120" s="5"/>
      <c r="H120" s="5"/>
      <c r="I120" s="5"/>
      <c r="J120" s="5"/>
      <c r="K120" s="5"/>
    </row>
    <row r="121" spans="1:11" ht="15.6" x14ac:dyDescent="0.3">
      <c r="A121" s="28"/>
      <c r="I121" s="5"/>
      <c r="J121" s="5"/>
      <c r="K121" s="5"/>
    </row>
    <row r="122" spans="1:11" ht="17.399999999999999" x14ac:dyDescent="0.3">
      <c r="A122" s="538" t="s">
        <v>97</v>
      </c>
      <c r="B122" s="538"/>
      <c r="C122" s="538"/>
      <c r="D122" s="538"/>
      <c r="E122" s="538"/>
      <c r="F122" s="538"/>
      <c r="G122" s="538"/>
      <c r="H122" s="538"/>
      <c r="I122" s="5"/>
      <c r="J122" s="5"/>
      <c r="K122" s="5"/>
    </row>
    <row r="123" spans="1:11" ht="17.399999999999999" x14ac:dyDescent="0.3">
      <c r="A123" s="34"/>
      <c r="B123" s="543" t="s">
        <v>87</v>
      </c>
      <c r="C123" s="543"/>
      <c r="D123" s="543"/>
      <c r="E123" s="543"/>
      <c r="F123" s="543"/>
      <c r="G123" s="543"/>
      <c r="H123" s="543"/>
      <c r="I123" s="5"/>
      <c r="J123" s="5"/>
      <c r="K123" s="5"/>
    </row>
    <row r="124" spans="1:11" x14ac:dyDescent="0.3">
      <c r="A124" s="36"/>
      <c r="B124" s="537" t="s">
        <v>91</v>
      </c>
      <c r="C124" s="537"/>
      <c r="D124" s="537"/>
      <c r="E124" s="537"/>
      <c r="F124" s="537"/>
      <c r="G124" s="537" t="s">
        <v>92</v>
      </c>
      <c r="H124" s="537"/>
      <c r="I124" s="5"/>
      <c r="J124" s="5"/>
      <c r="K124" s="5"/>
    </row>
    <row r="125" spans="1:11" ht="28.8" x14ac:dyDescent="0.3">
      <c r="A125" s="9" t="s">
        <v>93</v>
      </c>
      <c r="B125" s="536" t="s">
        <v>224</v>
      </c>
      <c r="C125" s="536"/>
      <c r="D125" s="536"/>
      <c r="E125" s="536"/>
      <c r="F125" s="536"/>
      <c r="G125" s="536"/>
      <c r="H125" s="536"/>
      <c r="I125" s="5"/>
      <c r="J125" s="5"/>
      <c r="K125" s="5"/>
    </row>
    <row r="126" spans="1:11" x14ac:dyDescent="0.3">
      <c r="A126" s="22" t="s">
        <v>94</v>
      </c>
      <c r="B126" s="536" t="s">
        <v>224</v>
      </c>
      <c r="C126" s="536"/>
      <c r="D126" s="536"/>
      <c r="E126" s="536"/>
      <c r="F126" s="536"/>
      <c r="G126" s="536"/>
      <c r="H126" s="536"/>
      <c r="I126" s="5"/>
      <c r="J126" s="5"/>
      <c r="K126" s="5"/>
    </row>
    <row r="127" spans="1:11" x14ac:dyDescent="0.3">
      <c r="A127" s="27" t="s">
        <v>95</v>
      </c>
      <c r="B127" s="541"/>
      <c r="C127" s="541"/>
      <c r="D127" s="541"/>
      <c r="E127" s="541"/>
      <c r="F127" s="541"/>
      <c r="G127" s="541" t="s">
        <v>224</v>
      </c>
      <c r="H127" s="541"/>
      <c r="I127" s="5"/>
      <c r="J127" s="5"/>
      <c r="K127" s="5"/>
    </row>
    <row r="128" spans="1:11" x14ac:dyDescent="0.3">
      <c r="A128" s="131" t="s">
        <v>127</v>
      </c>
      <c r="B128" s="5"/>
      <c r="C128" s="5"/>
      <c r="D128" s="5"/>
      <c r="E128" s="5"/>
      <c r="F128" s="5"/>
      <c r="G128" s="5"/>
      <c r="H128" s="5"/>
      <c r="I128" s="5"/>
      <c r="J128" s="5"/>
      <c r="K128" s="5"/>
    </row>
    <row r="129" spans="1:11" x14ac:dyDescent="0.3">
      <c r="A129" s="5"/>
      <c r="B129" s="5"/>
      <c r="C129" s="5"/>
      <c r="D129" s="5"/>
      <c r="E129" s="5"/>
      <c r="F129" s="5"/>
      <c r="G129" s="5"/>
      <c r="H129" s="5"/>
      <c r="I129" s="5"/>
      <c r="J129" s="5"/>
      <c r="K129" s="5"/>
    </row>
    <row r="130" spans="1:11" x14ac:dyDescent="0.3">
      <c r="A130" s="5"/>
      <c r="B130" s="5"/>
      <c r="C130" s="5"/>
      <c r="D130" s="5"/>
      <c r="E130" s="5"/>
      <c r="F130" s="5"/>
      <c r="G130" s="5"/>
      <c r="H130" s="5"/>
      <c r="I130" s="5"/>
      <c r="J130" s="5"/>
      <c r="K130" s="80" t="s">
        <v>206</v>
      </c>
    </row>
    <row r="537" spans="2:2" ht="28.8" x14ac:dyDescent="0.3">
      <c r="B537" s="403" t="s">
        <v>1941</v>
      </c>
    </row>
    <row r="538" spans="2:2" ht="28.8" x14ac:dyDescent="0.3">
      <c r="B538" s="403" t="s">
        <v>1942</v>
      </c>
    </row>
    <row r="539" spans="2:2" ht="28.8" x14ac:dyDescent="0.3">
      <c r="B539" s="403" t="s">
        <v>1943</v>
      </c>
    </row>
    <row r="540" spans="2:2" ht="28.8" x14ac:dyDescent="0.3">
      <c r="B540" s="403" t="s">
        <v>1944</v>
      </c>
    </row>
    <row r="541" spans="2:2" ht="28.8" x14ac:dyDescent="0.3">
      <c r="B541" s="403" t="s">
        <v>1945</v>
      </c>
    </row>
    <row r="542" spans="2:2" ht="28.8" x14ac:dyDescent="0.3">
      <c r="B542" s="403" t="s">
        <v>1946</v>
      </c>
    </row>
    <row r="543" spans="2:2" ht="28.8" x14ac:dyDescent="0.3">
      <c r="B543" s="403" t="s">
        <v>1947</v>
      </c>
    </row>
    <row r="544" spans="2:2" ht="43.2" x14ac:dyDescent="0.3">
      <c r="B544" s="403" t="s">
        <v>1948</v>
      </c>
    </row>
    <row r="545" spans="2:2" ht="43.2" x14ac:dyDescent="0.3">
      <c r="B545" s="403" t="s">
        <v>1949</v>
      </c>
    </row>
    <row r="546" spans="2:2" ht="43.2" x14ac:dyDescent="0.3">
      <c r="B546" s="403" t="s">
        <v>1950</v>
      </c>
    </row>
    <row r="547" spans="2:2" ht="43.2" x14ac:dyDescent="0.3">
      <c r="B547" s="403" t="s">
        <v>1951</v>
      </c>
    </row>
    <row r="548" spans="2:2" ht="43.2" x14ac:dyDescent="0.3">
      <c r="B548" s="403" t="s">
        <v>1952</v>
      </c>
    </row>
    <row r="549" spans="2:2" ht="43.2" x14ac:dyDescent="0.3">
      <c r="B549" s="403" t="s">
        <v>1953</v>
      </c>
    </row>
    <row r="550" spans="2:2" ht="43.2" x14ac:dyDescent="0.3">
      <c r="B550" s="403" t="s">
        <v>1954</v>
      </c>
    </row>
  </sheetData>
  <protectedRanges>
    <protectedRange sqref="B537:B543" name="Mortgage Assets III_1_2"/>
    <protectedRange sqref="B544:B550" name="Mortgage Assets III_1_2_1"/>
  </protectedRanges>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550"/>
  <sheetViews>
    <sheetView zoomScale="85" zoomScaleNormal="85" workbookViewId="0">
      <selection activeCell="N15" sqref="N15"/>
    </sheetView>
  </sheetViews>
  <sheetFormatPr defaultColWidth="9.109375" defaultRowHeight="14.4" x14ac:dyDescent="0.3"/>
  <cols>
    <col min="1" max="1" width="7.6640625" style="39" customWidth="1"/>
    <col min="2" max="12" width="15.6640625" style="39" customWidth="1"/>
    <col min="13" max="16384" width="9.109375" style="39"/>
  </cols>
  <sheetData>
    <row r="4" spans="1:12" ht="17.399999999999999" x14ac:dyDescent="0.3">
      <c r="A4" s="35"/>
      <c r="J4" s="40"/>
      <c r="K4" s="41"/>
    </row>
    <row r="5" spans="1:12" x14ac:dyDescent="0.3">
      <c r="A5" s="42" t="s">
        <v>100</v>
      </c>
    </row>
    <row r="7" spans="1:12" ht="15.6" x14ac:dyDescent="0.3">
      <c r="A7" s="37" t="s">
        <v>166</v>
      </c>
      <c r="B7" s="38"/>
      <c r="C7" s="38"/>
      <c r="D7" s="38"/>
      <c r="E7" s="38"/>
      <c r="F7" s="38"/>
      <c r="G7" s="38"/>
      <c r="H7" s="38"/>
      <c r="I7" s="38"/>
      <c r="J7" s="38"/>
      <c r="K7" s="38"/>
      <c r="L7" s="38"/>
    </row>
    <row r="8" spans="1:12" ht="3.75" customHeight="1" x14ac:dyDescent="0.3">
      <c r="A8" s="37"/>
      <c r="B8" s="38"/>
      <c r="C8" s="38"/>
      <c r="D8" s="38"/>
      <c r="E8" s="38"/>
      <c r="F8" s="38"/>
      <c r="G8" s="38"/>
      <c r="H8" s="38"/>
      <c r="I8" s="38"/>
      <c r="J8" s="38"/>
      <c r="K8" s="38"/>
      <c r="L8" s="38"/>
    </row>
    <row r="9" spans="1:12" x14ac:dyDescent="0.3">
      <c r="A9" s="49" t="s">
        <v>0</v>
      </c>
      <c r="B9" s="1"/>
      <c r="C9" s="1"/>
      <c r="D9" s="1"/>
      <c r="E9" s="1"/>
      <c r="F9" s="1"/>
      <c r="G9" s="1"/>
      <c r="H9" s="1"/>
      <c r="I9" s="1"/>
      <c r="J9" s="1"/>
      <c r="K9" s="1"/>
      <c r="L9" s="1"/>
    </row>
    <row r="10" spans="1:12" ht="43.2" x14ac:dyDescent="0.3">
      <c r="A10" s="89"/>
      <c r="B10" s="106" t="s">
        <v>1</v>
      </c>
      <c r="C10" s="56" t="s">
        <v>2</v>
      </c>
      <c r="D10" s="56" t="s">
        <v>3</v>
      </c>
      <c r="E10" s="56" t="s">
        <v>4</v>
      </c>
      <c r="F10" s="56" t="s">
        <v>5</v>
      </c>
      <c r="G10" s="56" t="s">
        <v>6</v>
      </c>
      <c r="H10" s="56" t="s">
        <v>7</v>
      </c>
      <c r="I10" s="56" t="s">
        <v>50</v>
      </c>
      <c r="J10" s="56" t="s">
        <v>8</v>
      </c>
      <c r="K10" s="56" t="s">
        <v>9</v>
      </c>
      <c r="L10" s="83" t="s">
        <v>10</v>
      </c>
    </row>
    <row r="11" spans="1:12" x14ac:dyDescent="0.3">
      <c r="A11" s="90" t="s">
        <v>10</v>
      </c>
      <c r="B11" s="91">
        <v>742</v>
      </c>
      <c r="C11" s="45">
        <v>26</v>
      </c>
      <c r="D11" s="45">
        <v>753</v>
      </c>
      <c r="E11" s="45">
        <v>161</v>
      </c>
      <c r="F11" s="45">
        <v>365</v>
      </c>
      <c r="G11" s="45">
        <v>1</v>
      </c>
      <c r="H11" s="45">
        <v>14</v>
      </c>
      <c r="I11" s="45">
        <v>0</v>
      </c>
      <c r="J11" s="45">
        <v>8</v>
      </c>
      <c r="K11" s="45">
        <v>1</v>
      </c>
      <c r="L11" s="46">
        <v>2071</v>
      </c>
    </row>
    <row r="12" spans="1:12" x14ac:dyDescent="0.3">
      <c r="A12" s="92" t="s">
        <v>130</v>
      </c>
      <c r="B12" s="117">
        <v>0.35828102366006759</v>
      </c>
      <c r="C12" s="117">
        <v>1.2554321583775953E-2</v>
      </c>
      <c r="D12" s="117">
        <v>0.36359246740704976</v>
      </c>
      <c r="E12" s="117">
        <v>7.7740222114920335E-2</v>
      </c>
      <c r="F12" s="117">
        <v>0.17624336069531626</v>
      </c>
      <c r="G12" s="117">
        <v>4.8285852245292128E-4</v>
      </c>
      <c r="H12" s="117">
        <v>6.7600193143408979E-3</v>
      </c>
      <c r="I12" s="117">
        <v>0</v>
      </c>
      <c r="J12" s="117">
        <v>3.8628681796233702E-3</v>
      </c>
      <c r="K12" s="117">
        <v>4.8285852245292128E-4</v>
      </c>
      <c r="L12" s="73"/>
    </row>
    <row r="13" spans="1:12" x14ac:dyDescent="0.3">
      <c r="A13" s="86"/>
      <c r="B13" s="86"/>
      <c r="C13" s="38"/>
      <c r="D13" s="38"/>
      <c r="E13" s="38"/>
      <c r="F13" s="38"/>
      <c r="G13" s="38"/>
      <c r="H13" s="38"/>
      <c r="I13" s="38"/>
      <c r="J13" s="38"/>
      <c r="K13" s="38"/>
      <c r="L13" s="38"/>
    </row>
    <row r="14" spans="1:12" ht="15.6" x14ac:dyDescent="0.3">
      <c r="A14" s="93" t="s">
        <v>167</v>
      </c>
      <c r="B14" s="86"/>
      <c r="C14" s="38"/>
      <c r="D14" s="38"/>
      <c r="E14" s="38"/>
      <c r="F14" s="38"/>
      <c r="G14" s="38"/>
      <c r="H14" s="38"/>
      <c r="I14" s="38"/>
      <c r="J14" s="38"/>
      <c r="K14" s="38"/>
      <c r="L14" s="38"/>
    </row>
    <row r="15" spans="1:12" ht="3.75" customHeight="1" x14ac:dyDescent="0.3">
      <c r="A15" s="93"/>
      <c r="B15" s="86"/>
      <c r="C15" s="38"/>
      <c r="D15" s="38"/>
      <c r="E15" s="38"/>
      <c r="F15" s="38"/>
      <c r="G15" s="38"/>
      <c r="H15" s="38"/>
      <c r="I15" s="38"/>
      <c r="J15" s="38"/>
      <c r="K15" s="38"/>
      <c r="L15" s="38"/>
    </row>
    <row r="16" spans="1:12" x14ac:dyDescent="0.3">
      <c r="A16" s="94" t="s">
        <v>101</v>
      </c>
      <c r="B16" s="95"/>
      <c r="C16" s="1"/>
      <c r="D16" s="1"/>
      <c r="E16" s="1"/>
      <c r="F16" s="1"/>
      <c r="G16" s="1"/>
      <c r="H16" s="1"/>
      <c r="I16" s="1"/>
      <c r="J16" s="1"/>
      <c r="K16" s="1"/>
      <c r="L16" s="1"/>
    </row>
    <row r="17" spans="1:12" ht="43.2" x14ac:dyDescent="0.3">
      <c r="A17" s="89"/>
      <c r="B17" s="106" t="s">
        <v>1</v>
      </c>
      <c r="C17" s="56" t="s">
        <v>2</v>
      </c>
      <c r="D17" s="56" t="s">
        <v>3</v>
      </c>
      <c r="E17" s="56" t="s">
        <v>4</v>
      </c>
      <c r="F17" s="56" t="s">
        <v>5</v>
      </c>
      <c r="G17" s="56" t="s">
        <v>6</v>
      </c>
      <c r="H17" s="56" t="s">
        <v>7</v>
      </c>
      <c r="I17" s="56" t="s">
        <v>50</v>
      </c>
      <c r="J17" s="56" t="s">
        <v>8</v>
      </c>
      <c r="K17" s="56" t="s">
        <v>9</v>
      </c>
      <c r="L17" s="83" t="s">
        <v>10</v>
      </c>
    </row>
    <row r="18" spans="1:12" x14ac:dyDescent="0.3">
      <c r="A18" s="90" t="s">
        <v>10</v>
      </c>
      <c r="B18" s="96">
        <v>9.0200063599999991E-2</v>
      </c>
      <c r="C18" s="47">
        <v>2.12895534E-3</v>
      </c>
      <c r="D18" s="47">
        <v>2.7214847201999999</v>
      </c>
      <c r="E18" s="47">
        <v>0.3915592316</v>
      </c>
      <c r="F18" s="47">
        <v>0.24904312680000001</v>
      </c>
      <c r="G18" s="47">
        <v>1.1261894E-4</v>
      </c>
      <c r="H18" s="47">
        <v>1.0163030640000001E-2</v>
      </c>
      <c r="I18" s="47">
        <v>0</v>
      </c>
      <c r="J18" s="47">
        <v>7.5118452459999999E-2</v>
      </c>
      <c r="K18" s="47">
        <v>8.6820250000000003E-5</v>
      </c>
      <c r="L18" s="401">
        <v>3.5398970198299997</v>
      </c>
    </row>
    <row r="19" spans="1:12" x14ac:dyDescent="0.3">
      <c r="A19" s="92" t="s">
        <v>130</v>
      </c>
      <c r="B19" s="117">
        <v>2.5480985207962849E-2</v>
      </c>
      <c r="C19" s="117">
        <v>6.0141730905557283E-4</v>
      </c>
      <c r="D19" s="117">
        <v>0.76880335923746634</v>
      </c>
      <c r="E19" s="117">
        <v>0.11061317021555736</v>
      </c>
      <c r="F19" s="117">
        <v>7.0353212368861537E-2</v>
      </c>
      <c r="G19" s="117">
        <v>3.1814185375767915E-5</v>
      </c>
      <c r="H19" s="117">
        <v>2.8709961287201715E-3</v>
      </c>
      <c r="I19" s="117">
        <v>0</v>
      </c>
      <c r="J19" s="117">
        <v>2.1220519139171876E-2</v>
      </c>
      <c r="K19" s="117">
        <v>2.4526207828545662E-5</v>
      </c>
      <c r="L19" s="73"/>
    </row>
    <row r="20" spans="1:12" x14ac:dyDescent="0.3">
      <c r="A20" s="86"/>
      <c r="B20" s="86"/>
      <c r="C20" s="38"/>
      <c r="D20" s="38"/>
      <c r="E20" s="38"/>
      <c r="F20" s="38"/>
      <c r="G20" s="38"/>
      <c r="H20" s="38"/>
      <c r="I20" s="38"/>
      <c r="J20" s="38"/>
      <c r="K20" s="38"/>
      <c r="L20" s="38"/>
    </row>
    <row r="21" spans="1:12" ht="15.6" x14ac:dyDescent="0.3">
      <c r="A21" s="93" t="s">
        <v>168</v>
      </c>
      <c r="B21" s="86"/>
      <c r="C21" s="38"/>
      <c r="D21" s="38"/>
      <c r="E21" s="38"/>
      <c r="F21" s="38"/>
      <c r="G21" s="38"/>
      <c r="H21" s="38"/>
      <c r="I21" s="38"/>
      <c r="J21" s="38"/>
      <c r="K21" s="38"/>
      <c r="L21" s="38"/>
    </row>
    <row r="22" spans="1:12" ht="3.75" customHeight="1" x14ac:dyDescent="0.3">
      <c r="A22" s="93"/>
      <c r="B22" s="86"/>
      <c r="C22" s="38"/>
      <c r="D22" s="38"/>
      <c r="E22" s="38"/>
      <c r="F22" s="38"/>
      <c r="G22" s="38"/>
      <c r="H22" s="38"/>
      <c r="I22" s="38"/>
      <c r="J22" s="38"/>
      <c r="K22" s="38"/>
      <c r="L22" s="38"/>
    </row>
    <row r="23" spans="1:12" x14ac:dyDescent="0.3">
      <c r="A23" s="94" t="s">
        <v>102</v>
      </c>
      <c r="B23" s="95"/>
      <c r="C23" s="1"/>
      <c r="D23" s="1"/>
      <c r="E23" s="1"/>
      <c r="F23" s="1"/>
      <c r="G23" s="1"/>
      <c r="H23" s="1"/>
      <c r="I23" s="1"/>
      <c r="J23" s="1"/>
      <c r="K23" s="1"/>
      <c r="L23" s="1"/>
    </row>
    <row r="24" spans="1:12" x14ac:dyDescent="0.3">
      <c r="A24" s="86"/>
      <c r="B24" s="118"/>
      <c r="C24" s="119"/>
      <c r="D24" s="119"/>
      <c r="E24" s="119"/>
      <c r="F24" s="119"/>
      <c r="G24" s="119"/>
      <c r="H24" s="119"/>
      <c r="I24" s="38"/>
      <c r="J24" s="38"/>
      <c r="K24" s="38"/>
      <c r="L24" s="38"/>
    </row>
    <row r="25" spans="1:12" x14ac:dyDescent="0.3">
      <c r="A25" s="89"/>
      <c r="B25" s="106" t="s">
        <v>11</v>
      </c>
      <c r="C25" s="56" t="s">
        <v>12</v>
      </c>
      <c r="D25" s="56" t="s">
        <v>13</v>
      </c>
      <c r="E25" s="56" t="s">
        <v>14</v>
      </c>
      <c r="F25" s="56" t="s">
        <v>15</v>
      </c>
      <c r="G25" s="56" t="s">
        <v>16</v>
      </c>
      <c r="H25" s="83" t="s">
        <v>10</v>
      </c>
    </row>
    <row r="26" spans="1:12" x14ac:dyDescent="0.3">
      <c r="A26" s="90" t="s">
        <v>10</v>
      </c>
      <c r="B26" s="96">
        <v>0.49837187974000002</v>
      </c>
      <c r="C26" s="47">
        <v>0.49553252644000001</v>
      </c>
      <c r="D26" s="47">
        <v>1.5640279392000001</v>
      </c>
      <c r="E26" s="47">
        <v>0.83977776776000002</v>
      </c>
      <c r="F26" s="47">
        <v>0.14218690666999997</v>
      </c>
      <c r="G26" s="47">
        <v>0</v>
      </c>
      <c r="H26" s="48">
        <v>3.5398970198100006</v>
      </c>
    </row>
    <row r="27" spans="1:12" x14ac:dyDescent="0.3">
      <c r="A27" s="92" t="s">
        <v>130</v>
      </c>
      <c r="B27" s="117">
        <v>0.14078711243604186</v>
      </c>
      <c r="C27" s="117">
        <v>0.13998501189918713</v>
      </c>
      <c r="D27" s="117">
        <v>0.44182865502792146</v>
      </c>
      <c r="E27" s="117">
        <v>0.23723225931727077</v>
      </c>
      <c r="F27" s="117">
        <v>4.0166961319578635E-2</v>
      </c>
      <c r="G27" s="117">
        <v>0</v>
      </c>
      <c r="H27" s="73"/>
    </row>
    <row r="28" spans="1:12" x14ac:dyDescent="0.3">
      <c r="A28" s="84"/>
      <c r="B28" s="84"/>
    </row>
    <row r="29" spans="1:12" x14ac:dyDescent="0.3">
      <c r="A29" s="84"/>
      <c r="B29" s="84"/>
      <c r="L29" s="80" t="s">
        <v>206</v>
      </c>
    </row>
    <row r="537" spans="2:2" ht="28.8" x14ac:dyDescent="0.3">
      <c r="B537" s="403" t="s">
        <v>1941</v>
      </c>
    </row>
    <row r="538" spans="2:2" ht="28.8" x14ac:dyDescent="0.3">
      <c r="B538" s="403" t="s">
        <v>1942</v>
      </c>
    </row>
    <row r="539" spans="2:2" ht="28.8" x14ac:dyDescent="0.3">
      <c r="B539" s="403" t="s">
        <v>1943</v>
      </c>
    </row>
    <row r="540" spans="2:2" ht="28.8" x14ac:dyDescent="0.3">
      <c r="B540" s="403" t="s">
        <v>1944</v>
      </c>
    </row>
    <row r="541" spans="2:2" ht="28.8" x14ac:dyDescent="0.3">
      <c r="B541" s="403" t="s">
        <v>1945</v>
      </c>
    </row>
    <row r="542" spans="2:2" ht="28.8" x14ac:dyDescent="0.3">
      <c r="B542" s="403" t="s">
        <v>1946</v>
      </c>
    </row>
    <row r="543" spans="2:2" ht="28.8" x14ac:dyDescent="0.3">
      <c r="B543" s="403" t="s">
        <v>1947</v>
      </c>
    </row>
    <row r="544" spans="2:2" ht="28.8" x14ac:dyDescent="0.3">
      <c r="B544" s="403" t="s">
        <v>1948</v>
      </c>
    </row>
    <row r="545" spans="2:2" ht="28.8" x14ac:dyDescent="0.3">
      <c r="B545" s="403" t="s">
        <v>1949</v>
      </c>
    </row>
    <row r="546" spans="2:2" ht="28.8" x14ac:dyDescent="0.3">
      <c r="B546" s="403" t="s">
        <v>1950</v>
      </c>
    </row>
    <row r="547" spans="2:2" ht="28.8" x14ac:dyDescent="0.3">
      <c r="B547" s="403" t="s">
        <v>1951</v>
      </c>
    </row>
    <row r="548" spans="2:2" ht="28.8" x14ac:dyDescent="0.3">
      <c r="B548" s="403" t="s">
        <v>1952</v>
      </c>
    </row>
    <row r="549" spans="2:2" ht="28.8" x14ac:dyDescent="0.3">
      <c r="B549" s="403" t="s">
        <v>1953</v>
      </c>
    </row>
    <row r="550" spans="2:2" ht="28.8" x14ac:dyDescent="0.3">
      <c r="B550" s="403" t="s">
        <v>1954</v>
      </c>
    </row>
  </sheetData>
  <protectedRanges>
    <protectedRange sqref="B537:B543" name="Mortgage Assets III_1_2"/>
    <protectedRange sqref="B544:B550" name="Mortgage Assets III_1_2_1"/>
  </protectedRanges>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550"/>
  <sheetViews>
    <sheetView zoomScale="70" zoomScaleNormal="70" workbookViewId="0">
      <selection activeCell="N15" sqref="N15"/>
    </sheetView>
  </sheetViews>
  <sheetFormatPr defaultColWidth="9.109375" defaultRowHeight="14.4" x14ac:dyDescent="0.3"/>
  <cols>
    <col min="1" max="1" width="33.88671875" style="39" customWidth="1"/>
    <col min="2" max="11" width="12.6640625" style="39" customWidth="1"/>
    <col min="12" max="12" width="2.5546875" style="39" customWidth="1"/>
    <col min="13" max="13" width="9.88671875" style="39" customWidth="1"/>
    <col min="14" max="16384" width="9.109375" style="39"/>
  </cols>
  <sheetData>
    <row r="4" spans="1:13" x14ac:dyDescent="0.3">
      <c r="A4" s="38"/>
      <c r="B4" s="38"/>
      <c r="C4" s="38"/>
      <c r="D4" s="38"/>
      <c r="E4" s="38"/>
      <c r="F4" s="38"/>
      <c r="G4" s="38"/>
      <c r="H4" s="38"/>
      <c r="I4" s="38"/>
      <c r="J4" s="38"/>
      <c r="K4" s="38"/>
    </row>
    <row r="5" spans="1:13" ht="15.6" x14ac:dyDescent="0.3">
      <c r="A5" s="37" t="s">
        <v>169</v>
      </c>
      <c r="B5" s="38"/>
      <c r="C5" s="38"/>
      <c r="D5" s="38"/>
      <c r="E5" s="38"/>
      <c r="F5" s="38"/>
      <c r="G5" s="38"/>
      <c r="H5" s="38"/>
      <c r="I5" s="38"/>
      <c r="J5" s="38"/>
      <c r="K5" s="38"/>
    </row>
    <row r="6" spans="1:13" ht="3.75" customHeight="1" x14ac:dyDescent="0.3">
      <c r="A6" s="37"/>
      <c r="B6" s="38"/>
      <c r="C6" s="38"/>
      <c r="D6" s="38"/>
      <c r="E6" s="38"/>
      <c r="F6" s="38"/>
      <c r="G6" s="38"/>
      <c r="H6" s="38"/>
      <c r="I6" s="38"/>
      <c r="J6" s="38"/>
      <c r="K6" s="38"/>
    </row>
    <row r="7" spans="1:13" x14ac:dyDescent="0.3">
      <c r="A7" s="81" t="s">
        <v>103</v>
      </c>
      <c r="B7" s="81"/>
      <c r="C7" s="53"/>
      <c r="D7" s="82"/>
      <c r="E7" s="82"/>
      <c r="F7" s="82"/>
      <c r="G7" s="82"/>
      <c r="H7" s="82"/>
      <c r="I7" s="82"/>
      <c r="J7" s="50"/>
      <c r="K7" s="50"/>
      <c r="L7" s="50"/>
      <c r="M7" s="50"/>
    </row>
    <row r="8" spans="1:13" x14ac:dyDescent="0.3">
      <c r="A8" s="43"/>
      <c r="B8" s="544" t="s">
        <v>27</v>
      </c>
      <c r="C8" s="544"/>
      <c r="D8" s="544"/>
      <c r="E8" s="544"/>
      <c r="F8" s="544"/>
      <c r="G8" s="544"/>
      <c r="H8" s="544"/>
      <c r="I8" s="544"/>
      <c r="J8" s="544"/>
      <c r="K8" s="544"/>
      <c r="M8" s="38"/>
    </row>
    <row r="9" spans="1:13" x14ac:dyDescent="0.3">
      <c r="A9" s="43"/>
      <c r="B9" s="56" t="s">
        <v>17</v>
      </c>
      <c r="C9" s="56" t="s">
        <v>18</v>
      </c>
      <c r="D9" s="56" t="s">
        <v>19</v>
      </c>
      <c r="E9" s="56" t="s">
        <v>20</v>
      </c>
      <c r="F9" s="56" t="s">
        <v>21</v>
      </c>
      <c r="G9" s="56" t="s">
        <v>22</v>
      </c>
      <c r="H9" s="56" t="s">
        <v>23</v>
      </c>
      <c r="I9" s="56" t="s">
        <v>24</v>
      </c>
      <c r="J9" s="56" t="s">
        <v>25</v>
      </c>
      <c r="K9" s="56" t="s">
        <v>26</v>
      </c>
      <c r="M9" s="38"/>
    </row>
    <row r="10" spans="1:13" x14ac:dyDescent="0.3">
      <c r="B10" s="55"/>
      <c r="C10" s="55"/>
      <c r="D10" s="55"/>
      <c r="E10" s="55"/>
      <c r="F10" s="55"/>
      <c r="G10" s="55"/>
      <c r="H10" s="55"/>
      <c r="I10" s="55"/>
      <c r="J10" s="55"/>
      <c r="K10" s="55"/>
    </row>
    <row r="11" spans="1:13" x14ac:dyDescent="0.3">
      <c r="A11" s="51" t="s">
        <v>1</v>
      </c>
      <c r="B11" s="138">
        <v>7.6076460379999988E-2</v>
      </c>
      <c r="C11" s="138">
        <v>1.2847704199999999E-2</v>
      </c>
      <c r="D11" s="138">
        <v>1.1959886E-3</v>
      </c>
      <c r="E11" s="138">
        <v>9.0390300000000014E-6</v>
      </c>
      <c r="F11" s="138">
        <v>9.0390300000000014E-6</v>
      </c>
      <c r="G11" s="138">
        <v>4.5195200000000002E-6</v>
      </c>
      <c r="H11" s="138">
        <v>4.5195200000000002E-6</v>
      </c>
      <c r="I11" s="138">
        <v>4.5195200000000002E-6</v>
      </c>
      <c r="J11" s="138">
        <v>4.5195200000000002E-6</v>
      </c>
      <c r="K11" s="138">
        <v>4.3754290000000002E-5</v>
      </c>
      <c r="L11" s="120"/>
    </row>
    <row r="12" spans="1:13" x14ac:dyDescent="0.3">
      <c r="A12" s="51" t="s">
        <v>2</v>
      </c>
      <c r="B12" s="138">
        <v>2.02462368E-3</v>
      </c>
      <c r="C12" s="138">
        <v>1.0433166000000001E-4</v>
      </c>
      <c r="D12" s="138">
        <v>0</v>
      </c>
      <c r="E12" s="138">
        <v>0</v>
      </c>
      <c r="F12" s="138">
        <v>0</v>
      </c>
      <c r="G12" s="138">
        <v>0</v>
      </c>
      <c r="H12" s="138">
        <v>0</v>
      </c>
      <c r="I12" s="138">
        <v>0</v>
      </c>
      <c r="J12" s="138">
        <v>0</v>
      </c>
      <c r="K12" s="138">
        <v>0</v>
      </c>
      <c r="L12" s="120"/>
    </row>
    <row r="13" spans="1:13" x14ac:dyDescent="0.3">
      <c r="A13" s="51" t="s">
        <v>3</v>
      </c>
      <c r="B13" s="138">
        <v>1.8878796695</v>
      </c>
      <c r="C13" s="138">
        <v>0.25845256747000001</v>
      </c>
      <c r="D13" s="138">
        <v>0.21190437444999999</v>
      </c>
      <c r="E13" s="138">
        <v>8.4793078930000002E-2</v>
      </c>
      <c r="F13" s="138">
        <v>6.5831658690000003E-2</v>
      </c>
      <c r="G13" s="138">
        <v>3.1580374049999999E-2</v>
      </c>
      <c r="H13" s="138">
        <v>2.6375929350000001E-2</v>
      </c>
      <c r="I13" s="138">
        <v>1.9180978239999997E-2</v>
      </c>
      <c r="J13" s="138">
        <v>2.5799573020000001E-2</v>
      </c>
      <c r="K13" s="138">
        <v>0.10968651656000002</v>
      </c>
      <c r="L13" s="120"/>
    </row>
    <row r="14" spans="1:13" x14ac:dyDescent="0.3">
      <c r="A14" s="51" t="s">
        <v>4</v>
      </c>
      <c r="B14" s="138">
        <v>0.14470603452</v>
      </c>
      <c r="C14" s="138">
        <v>7.8297588209999991E-2</v>
      </c>
      <c r="D14" s="138">
        <v>0.11247065697</v>
      </c>
      <c r="E14" s="138">
        <v>1.7240838760000002E-2</v>
      </c>
      <c r="F14" s="138">
        <v>1.5644133059999999E-2</v>
      </c>
      <c r="G14" s="138">
        <v>7.0183654800000002E-3</v>
      </c>
      <c r="H14" s="138">
        <v>1.9935537900000002E-3</v>
      </c>
      <c r="I14" s="138">
        <v>4.1454557E-3</v>
      </c>
      <c r="J14" s="138">
        <v>4.9077296100000006E-3</v>
      </c>
      <c r="K14" s="138">
        <v>5.1348754899999995E-3</v>
      </c>
      <c r="L14" s="120"/>
    </row>
    <row r="15" spans="1:13" x14ac:dyDescent="0.3">
      <c r="A15" s="51" t="s">
        <v>5</v>
      </c>
      <c r="B15" s="138">
        <v>0.12902683451999999</v>
      </c>
      <c r="C15" s="138">
        <v>5.9467517520000006E-2</v>
      </c>
      <c r="D15" s="138">
        <v>3.3018568749999998E-2</v>
      </c>
      <c r="E15" s="138">
        <v>6.9463653600000006E-3</v>
      </c>
      <c r="F15" s="138">
        <v>6.7992443E-3</v>
      </c>
      <c r="G15" s="138">
        <v>3.9762945499999995E-3</v>
      </c>
      <c r="H15" s="138">
        <v>1.4148769499999999E-3</v>
      </c>
      <c r="I15" s="138">
        <v>8.8453233999999999E-4</v>
      </c>
      <c r="J15" s="138">
        <v>1.1271031799999999E-3</v>
      </c>
      <c r="K15" s="138">
        <v>6.3817893400000001E-3</v>
      </c>
      <c r="L15" s="120"/>
    </row>
    <row r="16" spans="1:13" x14ac:dyDescent="0.3">
      <c r="A16" s="51" t="s">
        <v>6</v>
      </c>
      <c r="B16" s="138">
        <v>1.1261894E-4</v>
      </c>
      <c r="C16" s="138">
        <v>0</v>
      </c>
      <c r="D16" s="138">
        <v>0</v>
      </c>
      <c r="E16" s="138">
        <v>0</v>
      </c>
      <c r="F16" s="138">
        <v>0</v>
      </c>
      <c r="G16" s="138">
        <v>0</v>
      </c>
      <c r="H16" s="138">
        <v>0</v>
      </c>
      <c r="I16" s="138">
        <v>0</v>
      </c>
      <c r="J16" s="138">
        <v>0</v>
      </c>
      <c r="K16" s="138">
        <v>0</v>
      </c>
      <c r="L16" s="120"/>
    </row>
    <row r="17" spans="1:13" x14ac:dyDescent="0.3">
      <c r="A17" s="51" t="s">
        <v>7</v>
      </c>
      <c r="B17" s="138">
        <v>5.2004510499999998E-3</v>
      </c>
      <c r="C17" s="138">
        <v>2.2941380200000002E-3</v>
      </c>
      <c r="D17" s="138">
        <v>1.4964863100000001E-3</v>
      </c>
      <c r="E17" s="138">
        <v>1.735467E-4</v>
      </c>
      <c r="F17" s="138">
        <v>1.735467E-4</v>
      </c>
      <c r="G17" s="138">
        <v>8.6773350000000002E-5</v>
      </c>
      <c r="H17" s="138">
        <v>8.6773350000000002E-5</v>
      </c>
      <c r="I17" s="138">
        <v>8.6773350000000002E-5</v>
      </c>
      <c r="J17" s="138">
        <v>8.6773350000000002E-5</v>
      </c>
      <c r="K17" s="138">
        <v>4.7776846E-4</v>
      </c>
      <c r="L17" s="120"/>
    </row>
    <row r="18" spans="1:13" x14ac:dyDescent="0.3">
      <c r="A18" s="51" t="s">
        <v>28</v>
      </c>
      <c r="B18" s="138">
        <v>0</v>
      </c>
      <c r="C18" s="138">
        <v>0</v>
      </c>
      <c r="D18" s="138">
        <v>0</v>
      </c>
      <c r="E18" s="138">
        <v>0</v>
      </c>
      <c r="F18" s="138">
        <v>0</v>
      </c>
      <c r="G18" s="138">
        <v>0</v>
      </c>
      <c r="H18" s="138">
        <v>0</v>
      </c>
      <c r="I18" s="138">
        <v>0</v>
      </c>
      <c r="J18" s="138">
        <v>0</v>
      </c>
      <c r="K18" s="138">
        <v>0</v>
      </c>
      <c r="L18" s="120"/>
    </row>
    <row r="19" spans="1:13" ht="28.8" x14ac:dyDescent="0.3">
      <c r="A19" s="51" t="s">
        <v>29</v>
      </c>
      <c r="B19" s="138">
        <v>7.3144361430000013E-2</v>
      </c>
      <c r="C19" s="138">
        <v>1.29784699E-3</v>
      </c>
      <c r="D19" s="138">
        <v>6.7624405000000002E-4</v>
      </c>
      <c r="E19" s="138">
        <v>0</v>
      </c>
      <c r="F19" s="138">
        <v>0</v>
      </c>
      <c r="G19" s="138">
        <v>0</v>
      </c>
      <c r="H19" s="138">
        <v>0</v>
      </c>
      <c r="I19" s="138">
        <v>0</v>
      </c>
      <c r="J19" s="138">
        <v>0</v>
      </c>
      <c r="K19" s="138">
        <v>0</v>
      </c>
      <c r="L19" s="120"/>
    </row>
    <row r="20" spans="1:13" x14ac:dyDescent="0.3">
      <c r="A20" s="51" t="s">
        <v>9</v>
      </c>
      <c r="B20" s="138">
        <v>8.6820250000000003E-5</v>
      </c>
      <c r="C20" s="138">
        <v>0</v>
      </c>
      <c r="D20" s="138">
        <v>0</v>
      </c>
      <c r="E20" s="138">
        <v>0</v>
      </c>
      <c r="F20" s="138">
        <v>0</v>
      </c>
      <c r="G20" s="138">
        <v>0</v>
      </c>
      <c r="H20" s="138">
        <v>0</v>
      </c>
      <c r="I20" s="138">
        <v>0</v>
      </c>
      <c r="J20" s="138">
        <v>0</v>
      </c>
      <c r="K20" s="138">
        <v>0</v>
      </c>
      <c r="L20" s="120"/>
    </row>
    <row r="21" spans="1:13" x14ac:dyDescent="0.3">
      <c r="B21" s="97"/>
      <c r="C21" s="97"/>
      <c r="D21" s="97"/>
      <c r="E21" s="97"/>
      <c r="F21" s="97"/>
      <c r="G21" s="97"/>
      <c r="H21" s="97"/>
      <c r="I21" s="97"/>
      <c r="J21" s="97"/>
      <c r="K21" s="97"/>
      <c r="L21" s="120"/>
    </row>
    <row r="22" spans="1:13" x14ac:dyDescent="0.3">
      <c r="A22" s="44" t="s">
        <v>10</v>
      </c>
      <c r="B22" s="99">
        <v>2.3182578742699995</v>
      </c>
      <c r="C22" s="99">
        <v>0.41276169407000002</v>
      </c>
      <c r="D22" s="99">
        <v>0.36076231912999995</v>
      </c>
      <c r="E22" s="99">
        <v>0.10916286878000001</v>
      </c>
      <c r="F22" s="99">
        <v>8.8457621779999995E-2</v>
      </c>
      <c r="G22" s="99">
        <v>4.2666326950000007E-2</v>
      </c>
      <c r="H22" s="99">
        <v>2.9875652960000002E-2</v>
      </c>
      <c r="I22" s="99">
        <v>2.4302259149999998E-2</v>
      </c>
      <c r="J22" s="99">
        <v>3.1925698680000003E-2</v>
      </c>
      <c r="K22" s="99">
        <v>0.12172470414000001</v>
      </c>
      <c r="L22" s="120"/>
    </row>
    <row r="27" spans="1:13" ht="15.6" x14ac:dyDescent="0.3">
      <c r="A27" s="37" t="s">
        <v>170</v>
      </c>
      <c r="B27" s="38"/>
      <c r="C27" s="38"/>
      <c r="D27" s="38"/>
      <c r="E27" s="38"/>
      <c r="F27" s="38"/>
      <c r="G27" s="38"/>
      <c r="H27" s="38"/>
      <c r="I27" s="38"/>
      <c r="J27" s="38"/>
      <c r="K27" s="38"/>
    </row>
    <row r="28" spans="1:13" ht="3.75" customHeight="1" x14ac:dyDescent="0.3">
      <c r="A28" s="37"/>
      <c r="B28" s="38"/>
      <c r="C28" s="38"/>
      <c r="D28" s="38"/>
      <c r="E28" s="38"/>
      <c r="F28" s="38"/>
      <c r="G28" s="38"/>
      <c r="H28" s="38"/>
      <c r="I28" s="38"/>
      <c r="J28" s="38"/>
      <c r="K28" s="38"/>
    </row>
    <row r="29" spans="1:13" x14ac:dyDescent="0.3">
      <c r="A29" s="103" t="s">
        <v>219</v>
      </c>
      <c r="B29" s="53"/>
      <c r="C29" s="50"/>
      <c r="D29" s="50"/>
      <c r="E29" s="50"/>
      <c r="F29" s="50"/>
      <c r="G29" s="50"/>
      <c r="H29" s="50"/>
      <c r="I29" s="50"/>
      <c r="J29" s="50"/>
      <c r="K29" s="50"/>
      <c r="L29" s="50"/>
      <c r="M29" s="50"/>
    </row>
    <row r="30" spans="1:13" x14ac:dyDescent="0.3">
      <c r="A30" s="43"/>
      <c r="B30" s="544" t="s">
        <v>27</v>
      </c>
      <c r="C30" s="544"/>
      <c r="D30" s="544"/>
      <c r="E30" s="544"/>
      <c r="F30" s="544"/>
      <c r="G30" s="544"/>
      <c r="H30" s="544"/>
      <c r="I30" s="544"/>
      <c r="J30" s="544"/>
      <c r="K30" s="544"/>
      <c r="M30" s="38"/>
    </row>
    <row r="31" spans="1:13" x14ac:dyDescent="0.3">
      <c r="A31" s="43"/>
      <c r="B31" s="56" t="s">
        <v>17</v>
      </c>
      <c r="C31" s="56" t="s">
        <v>18</v>
      </c>
      <c r="D31" s="56" t="s">
        <v>19</v>
      </c>
      <c r="E31" s="56" t="s">
        <v>20</v>
      </c>
      <c r="F31" s="56" t="s">
        <v>21</v>
      </c>
      <c r="G31" s="56" t="s">
        <v>22</v>
      </c>
      <c r="H31" s="56" t="s">
        <v>23</v>
      </c>
      <c r="I31" s="56" t="s">
        <v>24</v>
      </c>
      <c r="J31" s="56" t="s">
        <v>25</v>
      </c>
      <c r="K31" s="56" t="s">
        <v>26</v>
      </c>
    </row>
    <row r="32" spans="1:13" x14ac:dyDescent="0.3">
      <c r="B32" s="55"/>
      <c r="C32" s="55"/>
      <c r="D32" s="55"/>
      <c r="E32" s="55"/>
      <c r="F32" s="55"/>
      <c r="G32" s="55"/>
      <c r="H32" s="55"/>
      <c r="I32" s="55"/>
      <c r="J32" s="55"/>
      <c r="K32" s="55"/>
    </row>
    <row r="33" spans="1:12" x14ac:dyDescent="0.3">
      <c r="A33" s="51" t="s">
        <v>1</v>
      </c>
      <c r="B33" s="137">
        <v>0.84341914334931578</v>
      </c>
      <c r="C33" s="137">
        <v>0.14243564456395399</v>
      </c>
      <c r="D33" s="137">
        <v>1.325928776692578E-2</v>
      </c>
      <c r="E33" s="137">
        <v>1.0021090493995941E-4</v>
      </c>
      <c r="F33" s="137">
        <v>1.0021090493995941E-4</v>
      </c>
      <c r="G33" s="137">
        <v>5.0105507902313112E-5</v>
      </c>
      <c r="H33" s="137">
        <v>5.0105507902313112E-5</v>
      </c>
      <c r="I33" s="137">
        <v>5.0105507902313112E-5</v>
      </c>
      <c r="J33" s="137">
        <v>5.0105507902313112E-5</v>
      </c>
      <c r="K33" s="137">
        <v>4.8508047831519711E-4</v>
      </c>
      <c r="L33" s="121"/>
    </row>
    <row r="34" spans="1:12" x14ac:dyDescent="0.3">
      <c r="A34" s="51" t="s">
        <v>2</v>
      </c>
      <c r="B34" s="137">
        <v>0.95099396495560118</v>
      </c>
      <c r="C34" s="137">
        <v>4.9006035044398821E-2</v>
      </c>
      <c r="D34" s="137">
        <v>0</v>
      </c>
      <c r="E34" s="137">
        <v>0</v>
      </c>
      <c r="F34" s="137">
        <v>0</v>
      </c>
      <c r="G34" s="137">
        <v>0</v>
      </c>
      <c r="H34" s="137">
        <v>0</v>
      </c>
      <c r="I34" s="137">
        <v>0</v>
      </c>
      <c r="J34" s="137">
        <v>0</v>
      </c>
      <c r="K34" s="137">
        <v>0</v>
      </c>
      <c r="L34" s="121"/>
    </row>
    <row r="35" spans="1:12" x14ac:dyDescent="0.3">
      <c r="A35" s="51" t="s">
        <v>3</v>
      </c>
      <c r="B35" s="137">
        <v>0.69369475251716239</v>
      </c>
      <c r="C35" s="137">
        <v>9.4967487984025295E-2</v>
      </c>
      <c r="D35" s="137">
        <v>7.7863517980639424E-2</v>
      </c>
      <c r="E35" s="137">
        <v>3.1156918978365308E-2</v>
      </c>
      <c r="F35" s="137">
        <v>2.4189611721836417E-2</v>
      </c>
      <c r="G35" s="137">
        <v>1.1604097504167845E-2</v>
      </c>
      <c r="H35" s="137">
        <v>9.6917425821447002E-3</v>
      </c>
      <c r="I35" s="137">
        <v>7.0479830723310178E-3</v>
      </c>
      <c r="J35" s="137">
        <v>9.4799624734013595E-3</v>
      </c>
      <c r="K35" s="137">
        <v>4.0303925185926077E-2</v>
      </c>
      <c r="L35" s="121"/>
    </row>
    <row r="36" spans="1:12" x14ac:dyDescent="0.3">
      <c r="A36" s="51" t="s">
        <v>4</v>
      </c>
      <c r="B36" s="137">
        <v>0.36956358794656397</v>
      </c>
      <c r="C36" s="137">
        <v>0.19996358633164613</v>
      </c>
      <c r="D36" s="137">
        <v>0.28723791420595984</v>
      </c>
      <c r="E36" s="137">
        <v>4.4031240663105625E-2</v>
      </c>
      <c r="F36" s="137">
        <v>3.9953426705007178E-2</v>
      </c>
      <c r="G36" s="137">
        <v>1.7924147648110872E-2</v>
      </c>
      <c r="H36" s="137">
        <v>5.0913211314283138E-3</v>
      </c>
      <c r="I36" s="137">
        <v>1.0587046264154201E-2</v>
      </c>
      <c r="J36" s="137">
        <v>1.2533811525963109E-2</v>
      </c>
      <c r="K36" s="137">
        <v>1.311391757806059E-2</v>
      </c>
      <c r="L36" s="121"/>
    </row>
    <row r="37" spans="1:12" x14ac:dyDescent="0.3">
      <c r="A37" s="51" t="s">
        <v>5</v>
      </c>
      <c r="B37" s="137">
        <v>0.51809032504814767</v>
      </c>
      <c r="C37" s="137">
        <v>0.23878401416542186</v>
      </c>
      <c r="D37" s="137">
        <v>0.13258173061403344</v>
      </c>
      <c r="E37" s="137">
        <v>2.7892218705154313E-2</v>
      </c>
      <c r="F37" s="137">
        <v>2.7301473391744231E-2</v>
      </c>
      <c r="G37" s="137">
        <v>1.5966289055765002E-2</v>
      </c>
      <c r="H37" s="137">
        <v>5.6812527537828325E-3</v>
      </c>
      <c r="I37" s="137">
        <v>3.5517235561968643E-3</v>
      </c>
      <c r="J37" s="137">
        <v>4.5257349377077543E-3</v>
      </c>
      <c r="K37" s="137">
        <v>2.562523777204578E-2</v>
      </c>
      <c r="L37" s="121"/>
    </row>
    <row r="38" spans="1:12" x14ac:dyDescent="0.3">
      <c r="A38" s="51" t="s">
        <v>6</v>
      </c>
      <c r="B38" s="137">
        <v>1</v>
      </c>
      <c r="C38" s="137">
        <v>0</v>
      </c>
      <c r="D38" s="137">
        <v>0</v>
      </c>
      <c r="E38" s="137">
        <v>0</v>
      </c>
      <c r="F38" s="137">
        <v>0</v>
      </c>
      <c r="G38" s="137">
        <v>0</v>
      </c>
      <c r="H38" s="137">
        <v>0</v>
      </c>
      <c r="I38" s="137">
        <v>0</v>
      </c>
      <c r="J38" s="137">
        <v>0</v>
      </c>
      <c r="K38" s="137">
        <v>0</v>
      </c>
      <c r="L38" s="121"/>
    </row>
    <row r="39" spans="1:12" x14ac:dyDescent="0.3">
      <c r="A39" s="51" t="s">
        <v>7</v>
      </c>
      <c r="B39" s="137">
        <v>0.51170278179934725</v>
      </c>
      <c r="C39" s="137">
        <v>0.22573365182730576</v>
      </c>
      <c r="D39" s="137">
        <v>0.14724803683165913</v>
      </c>
      <c r="E39" s="137">
        <v>1.7076274405485804E-2</v>
      </c>
      <c r="F39" s="137">
        <v>1.7076274405485804E-2</v>
      </c>
      <c r="G39" s="137">
        <v>8.5381372027429018E-3</v>
      </c>
      <c r="H39" s="137">
        <v>8.5381372027429018E-3</v>
      </c>
      <c r="I39" s="137">
        <v>8.5381372027429018E-3</v>
      </c>
      <c r="J39" s="137">
        <v>8.5381372027429018E-3</v>
      </c>
      <c r="K39" s="137">
        <v>4.7010431919744765E-2</v>
      </c>
      <c r="L39" s="121"/>
    </row>
    <row r="40" spans="1:12" x14ac:dyDescent="0.3">
      <c r="A40" s="51" t="s">
        <v>28</v>
      </c>
      <c r="B40" s="137">
        <v>0</v>
      </c>
      <c r="C40" s="137">
        <v>0</v>
      </c>
      <c r="D40" s="137">
        <v>0</v>
      </c>
      <c r="E40" s="137">
        <v>0</v>
      </c>
      <c r="F40" s="137">
        <v>0</v>
      </c>
      <c r="G40" s="137">
        <v>0</v>
      </c>
      <c r="H40" s="137">
        <v>0</v>
      </c>
      <c r="I40" s="137">
        <v>0</v>
      </c>
      <c r="J40" s="137">
        <v>0</v>
      </c>
      <c r="K40" s="137">
        <v>0</v>
      </c>
      <c r="L40" s="121"/>
    </row>
    <row r="41" spans="1:12" ht="28.8" x14ac:dyDescent="0.3">
      <c r="A41" s="51" t="s">
        <v>29</v>
      </c>
      <c r="B41" s="137">
        <v>0.97372029141856464</v>
      </c>
      <c r="C41" s="137">
        <v>1.72773392864865E-2</v>
      </c>
      <c r="D41" s="137">
        <v>9.0023692949488133E-3</v>
      </c>
      <c r="E41" s="137">
        <v>0</v>
      </c>
      <c r="F41" s="137">
        <v>0</v>
      </c>
      <c r="G41" s="137">
        <v>0</v>
      </c>
      <c r="H41" s="137">
        <v>0</v>
      </c>
      <c r="I41" s="137">
        <v>0</v>
      </c>
      <c r="J41" s="137">
        <v>0</v>
      </c>
      <c r="K41" s="137">
        <v>0</v>
      </c>
      <c r="L41" s="121"/>
    </row>
    <row r="42" spans="1:12" x14ac:dyDescent="0.3">
      <c r="A42" s="51" t="s">
        <v>9</v>
      </c>
      <c r="B42" s="137">
        <v>1</v>
      </c>
      <c r="C42" s="137">
        <v>0</v>
      </c>
      <c r="D42" s="137">
        <v>0</v>
      </c>
      <c r="E42" s="137">
        <v>0</v>
      </c>
      <c r="F42" s="137">
        <v>0</v>
      </c>
      <c r="G42" s="137">
        <v>0</v>
      </c>
      <c r="H42" s="137">
        <v>0</v>
      </c>
      <c r="I42" s="137">
        <v>0</v>
      </c>
      <c r="J42" s="137">
        <v>0</v>
      </c>
      <c r="K42" s="137">
        <v>0</v>
      </c>
      <c r="L42" s="121"/>
    </row>
    <row r="43" spans="1:12" x14ac:dyDescent="0.3">
      <c r="B43" s="100"/>
      <c r="C43" s="100"/>
      <c r="D43" s="100"/>
      <c r="E43" s="100"/>
      <c r="F43" s="100"/>
      <c r="G43" s="100"/>
      <c r="H43" s="100"/>
      <c r="I43" s="100"/>
      <c r="J43" s="100"/>
      <c r="K43" s="100"/>
      <c r="L43" s="121"/>
    </row>
    <row r="44" spans="1:12" x14ac:dyDescent="0.3">
      <c r="A44" s="44" t="s">
        <v>10</v>
      </c>
      <c r="B44" s="102">
        <v>0.65489415687265962</v>
      </c>
      <c r="C44" s="102">
        <v>0.11660274063014815</v>
      </c>
      <c r="D44" s="102">
        <v>0.10191322433983467</v>
      </c>
      <c r="E44" s="102">
        <v>3.0837865668412987E-2</v>
      </c>
      <c r="F44" s="102">
        <v>2.4988755684833171E-2</v>
      </c>
      <c r="G44" s="102">
        <v>1.2052985358055638E-2</v>
      </c>
      <c r="H44" s="102">
        <v>8.4396955029950507E-3</v>
      </c>
      <c r="I44" s="102">
        <v>6.8652446704841929E-3</v>
      </c>
      <c r="J44" s="102">
        <v>9.0188213104605234E-3</v>
      </c>
      <c r="K44" s="102">
        <v>3.4386509962116021E-2</v>
      </c>
      <c r="L44" s="121"/>
    </row>
    <row r="49" spans="1:13" ht="15.6" x14ac:dyDescent="0.3">
      <c r="A49" s="37" t="s">
        <v>171</v>
      </c>
      <c r="B49" s="38"/>
      <c r="C49" s="38"/>
      <c r="D49" s="38"/>
      <c r="E49" s="38"/>
      <c r="F49" s="38"/>
      <c r="G49" s="38"/>
      <c r="H49" s="38"/>
      <c r="I49" s="38"/>
      <c r="J49" s="38"/>
      <c r="K49" s="38"/>
    </row>
    <row r="50" spans="1:13" ht="3.75" customHeight="1" x14ac:dyDescent="0.3">
      <c r="A50" s="37"/>
      <c r="B50" s="38"/>
      <c r="C50" s="38"/>
      <c r="D50" s="38"/>
      <c r="E50" s="38"/>
      <c r="F50" s="38"/>
      <c r="G50" s="38"/>
      <c r="H50" s="38"/>
      <c r="I50" s="38"/>
      <c r="J50" s="38"/>
      <c r="K50" s="38"/>
    </row>
    <row r="51" spans="1:13" x14ac:dyDescent="0.3">
      <c r="A51" s="103" t="s">
        <v>971</v>
      </c>
      <c r="B51" s="53"/>
      <c r="C51" s="53"/>
      <c r="D51" s="50"/>
      <c r="E51" s="50"/>
      <c r="F51" s="50"/>
      <c r="G51" s="50"/>
      <c r="H51" s="50"/>
      <c r="I51" s="50"/>
      <c r="J51" s="50"/>
      <c r="K51" s="50"/>
      <c r="L51" s="50"/>
      <c r="M51" s="50"/>
    </row>
    <row r="52" spans="1:13" x14ac:dyDescent="0.3">
      <c r="A52" s="43"/>
      <c r="B52" s="544" t="s">
        <v>27</v>
      </c>
      <c r="C52" s="544"/>
      <c r="D52" s="544"/>
      <c r="E52" s="544"/>
      <c r="F52" s="544"/>
      <c r="G52" s="544"/>
      <c r="H52" s="544"/>
      <c r="I52" s="544"/>
      <c r="J52" s="544"/>
      <c r="K52" s="544"/>
      <c r="M52" s="43"/>
    </row>
    <row r="53" spans="1:13" x14ac:dyDescent="0.3">
      <c r="A53" s="43"/>
      <c r="B53" s="56" t="s">
        <v>17</v>
      </c>
      <c r="C53" s="56" t="s">
        <v>18</v>
      </c>
      <c r="D53" s="56" t="s">
        <v>19</v>
      </c>
      <c r="E53" s="56" t="s">
        <v>20</v>
      </c>
      <c r="F53" s="56" t="s">
        <v>21</v>
      </c>
      <c r="G53" s="56" t="s">
        <v>22</v>
      </c>
      <c r="H53" s="56" t="s">
        <v>23</v>
      </c>
      <c r="I53" s="56" t="s">
        <v>24</v>
      </c>
      <c r="J53" s="56" t="s">
        <v>25</v>
      </c>
      <c r="K53" s="56" t="s">
        <v>26</v>
      </c>
      <c r="M53" s="56" t="s">
        <v>129</v>
      </c>
    </row>
    <row r="54" spans="1:13" x14ac:dyDescent="0.3">
      <c r="B54" s="98"/>
      <c r="C54" s="98"/>
      <c r="D54" s="98"/>
      <c r="E54" s="98"/>
      <c r="F54" s="98"/>
      <c r="G54" s="98"/>
      <c r="H54" s="98"/>
      <c r="I54" s="98"/>
      <c r="J54" s="98"/>
      <c r="K54" s="98"/>
      <c r="L54" s="84"/>
      <c r="M54" s="84"/>
    </row>
    <row r="55" spans="1:13" x14ac:dyDescent="0.3">
      <c r="A55" s="51" t="s">
        <v>1</v>
      </c>
      <c r="B55" s="138">
        <v>4.6926906070000003E-2</v>
      </c>
      <c r="C55" s="138">
        <v>3.6592350359999998E-2</v>
      </c>
      <c r="D55" s="138">
        <v>6.5466625499999995E-3</v>
      </c>
      <c r="E55" s="138">
        <v>0</v>
      </c>
      <c r="F55" s="138">
        <v>0</v>
      </c>
      <c r="G55" s="138">
        <v>0</v>
      </c>
      <c r="H55" s="138">
        <v>0</v>
      </c>
      <c r="I55" s="138">
        <v>0</v>
      </c>
      <c r="J55" s="138">
        <v>0</v>
      </c>
      <c r="K55" s="138">
        <v>1.3414461999999998E-4</v>
      </c>
      <c r="L55" s="120"/>
      <c r="M55" s="141">
        <v>0.20594958893133197</v>
      </c>
    </row>
    <row r="56" spans="1:13" x14ac:dyDescent="0.3">
      <c r="A56" s="51" t="s">
        <v>2</v>
      </c>
      <c r="B56" s="138">
        <v>1.7065460300000001E-3</v>
      </c>
      <c r="C56" s="138">
        <v>4.2240931000000001E-4</v>
      </c>
      <c r="D56" s="138">
        <v>0</v>
      </c>
      <c r="E56" s="138">
        <v>0</v>
      </c>
      <c r="F56" s="138">
        <v>0</v>
      </c>
      <c r="G56" s="138">
        <v>0</v>
      </c>
      <c r="H56" s="138">
        <v>0</v>
      </c>
      <c r="I56" s="138">
        <v>0</v>
      </c>
      <c r="J56" s="138">
        <v>0</v>
      </c>
      <c r="K56" s="138">
        <v>0</v>
      </c>
      <c r="L56" s="120"/>
      <c r="M56" s="141">
        <v>0.14518932557786771</v>
      </c>
    </row>
    <row r="57" spans="1:13" x14ac:dyDescent="0.3">
      <c r="A57" s="51" t="s">
        <v>3</v>
      </c>
      <c r="B57" s="138">
        <v>1.6171235722000001</v>
      </c>
      <c r="C57" s="138">
        <v>0.20672273859000001</v>
      </c>
      <c r="D57" s="138">
        <v>0.23711136959000001</v>
      </c>
      <c r="E57" s="138">
        <v>9.2053272589999999E-2</v>
      </c>
      <c r="F57" s="138">
        <v>0.16336098037999999</v>
      </c>
      <c r="G57" s="138">
        <v>6.7734619739999988E-2</v>
      </c>
      <c r="H57" s="138">
        <v>5.7403625680000001E-2</v>
      </c>
      <c r="I57" s="138">
        <v>4.3166213189999997E-2</v>
      </c>
      <c r="J57" s="138">
        <v>2.8620004829999997E-2</v>
      </c>
      <c r="K57" s="138">
        <v>0.20818832346000002</v>
      </c>
      <c r="L57" s="120"/>
      <c r="M57" s="141">
        <v>0.38960842066461371</v>
      </c>
    </row>
    <row r="58" spans="1:13" x14ac:dyDescent="0.3">
      <c r="A58" s="51" t="s">
        <v>4</v>
      </c>
      <c r="B58" s="138">
        <v>6.5345796439999992E-2</v>
      </c>
      <c r="C58" s="138">
        <v>0.10408765126000001</v>
      </c>
      <c r="D58" s="138">
        <v>9.7073664180000005E-2</v>
      </c>
      <c r="E58" s="138">
        <v>3.6930531700000005E-2</v>
      </c>
      <c r="F58" s="138">
        <v>5.1033550679999998E-2</v>
      </c>
      <c r="G58" s="138">
        <v>1.65379633E-2</v>
      </c>
      <c r="H58" s="138">
        <v>2.5675914300000002E-3</v>
      </c>
      <c r="I58" s="138">
        <v>0</v>
      </c>
      <c r="J58" s="138">
        <v>2.4343211300000001E-3</v>
      </c>
      <c r="K58" s="138">
        <v>1.554816147E-2</v>
      </c>
      <c r="L58" s="120"/>
      <c r="M58" s="141">
        <v>0.68402544211653304</v>
      </c>
    </row>
    <row r="59" spans="1:13" x14ac:dyDescent="0.3">
      <c r="A59" s="51" t="s">
        <v>5</v>
      </c>
      <c r="B59" s="138">
        <v>6.1112226390000003E-2</v>
      </c>
      <c r="C59" s="138">
        <v>6.9909683599999994E-2</v>
      </c>
      <c r="D59" s="138">
        <v>4.8214133710000003E-2</v>
      </c>
      <c r="E59" s="138">
        <v>1.8745350479999999E-2</v>
      </c>
      <c r="F59" s="138">
        <v>2.0035945620000002E-2</v>
      </c>
      <c r="G59" s="138">
        <v>7.3907906799999994E-3</v>
      </c>
      <c r="H59" s="138">
        <v>3.5180268300000002E-3</v>
      </c>
      <c r="I59" s="138">
        <v>1.9477143200000002E-3</v>
      </c>
      <c r="J59" s="138">
        <v>4.7792735300000002E-3</v>
      </c>
      <c r="K59" s="138">
        <v>1.3389981630000001E-2</v>
      </c>
      <c r="L59" s="120"/>
      <c r="M59" s="141">
        <v>0.55800937458355104</v>
      </c>
    </row>
    <row r="60" spans="1:13" x14ac:dyDescent="0.3">
      <c r="A60" s="51" t="s">
        <v>6</v>
      </c>
      <c r="B60" s="138">
        <v>1.1261894E-4</v>
      </c>
      <c r="C60" s="138">
        <v>0</v>
      </c>
      <c r="D60" s="138">
        <v>0</v>
      </c>
      <c r="E60" s="138">
        <v>0</v>
      </c>
      <c r="F60" s="138">
        <v>0</v>
      </c>
      <c r="G60" s="138">
        <v>0</v>
      </c>
      <c r="H60" s="138">
        <v>0</v>
      </c>
      <c r="I60" s="138">
        <v>0</v>
      </c>
      <c r="J60" s="138">
        <v>0</v>
      </c>
      <c r="K60" s="138">
        <v>0</v>
      </c>
      <c r="L60" s="120"/>
      <c r="M60" s="141">
        <v>0.10238082510810349</v>
      </c>
    </row>
    <row r="61" spans="1:13" x14ac:dyDescent="0.3">
      <c r="A61" s="51" t="s">
        <v>7</v>
      </c>
      <c r="B61" s="138">
        <v>3.0065569700000001E-3</v>
      </c>
      <c r="C61" s="138">
        <v>1.3075629999999999E-5</v>
      </c>
      <c r="D61" s="138">
        <v>5.5371810700000001E-3</v>
      </c>
      <c r="E61" s="138">
        <v>0</v>
      </c>
      <c r="F61" s="138">
        <v>0</v>
      </c>
      <c r="G61" s="138">
        <v>0</v>
      </c>
      <c r="H61" s="138">
        <v>0</v>
      </c>
      <c r="I61" s="138">
        <v>0</v>
      </c>
      <c r="J61" s="138">
        <v>0</v>
      </c>
      <c r="K61" s="138">
        <v>1.60621697E-3</v>
      </c>
      <c r="L61" s="120"/>
      <c r="M61" s="141">
        <v>0.67419815729297061</v>
      </c>
    </row>
    <row r="62" spans="1:13" x14ac:dyDescent="0.3">
      <c r="A62" s="51" t="s">
        <v>28</v>
      </c>
      <c r="B62" s="138">
        <v>0</v>
      </c>
      <c r="C62" s="138">
        <v>0</v>
      </c>
      <c r="D62" s="138">
        <v>0</v>
      </c>
      <c r="E62" s="138">
        <v>0</v>
      </c>
      <c r="F62" s="138">
        <v>0</v>
      </c>
      <c r="G62" s="138">
        <v>0</v>
      </c>
      <c r="H62" s="138">
        <v>0</v>
      </c>
      <c r="I62" s="138">
        <v>0</v>
      </c>
      <c r="J62" s="138">
        <v>0</v>
      </c>
      <c r="K62" s="138">
        <v>0</v>
      </c>
      <c r="L62" s="120"/>
      <c r="M62" s="141">
        <v>0</v>
      </c>
    </row>
    <row r="63" spans="1:13" ht="28.8" x14ac:dyDescent="0.3">
      <c r="A63" s="51" t="s">
        <v>29</v>
      </c>
      <c r="B63" s="138">
        <v>7.1846514439999995E-2</v>
      </c>
      <c r="C63" s="138">
        <v>0</v>
      </c>
      <c r="D63" s="138">
        <v>3.2719380200000002E-3</v>
      </c>
      <c r="E63" s="138">
        <v>0</v>
      </c>
      <c r="F63" s="138">
        <v>0</v>
      </c>
      <c r="G63" s="138">
        <v>0</v>
      </c>
      <c r="H63" s="138">
        <v>0</v>
      </c>
      <c r="I63" s="138">
        <v>0</v>
      </c>
      <c r="J63" s="138">
        <v>0</v>
      </c>
      <c r="K63" s="138">
        <v>0</v>
      </c>
      <c r="L63" s="120"/>
      <c r="M63" s="141">
        <v>0.13556326037763533</v>
      </c>
    </row>
    <row r="64" spans="1:13" x14ac:dyDescent="0.3">
      <c r="A64" s="51" t="s">
        <v>9</v>
      </c>
      <c r="B64" s="138">
        <v>8.6820250000000003E-5</v>
      </c>
      <c r="C64" s="138">
        <v>0</v>
      </c>
      <c r="D64" s="138">
        <v>0</v>
      </c>
      <c r="E64" s="138">
        <v>0</v>
      </c>
      <c r="F64" s="138">
        <v>0</v>
      </c>
      <c r="G64" s="138">
        <v>0</v>
      </c>
      <c r="H64" s="138">
        <v>0</v>
      </c>
      <c r="I64" s="138">
        <v>0</v>
      </c>
      <c r="J64" s="138">
        <v>0</v>
      </c>
      <c r="K64" s="138">
        <v>0</v>
      </c>
      <c r="L64" s="120"/>
      <c r="M64" s="141">
        <v>0.15785499350669918</v>
      </c>
    </row>
    <row r="65" spans="1:13" x14ac:dyDescent="0.3">
      <c r="B65" s="97"/>
      <c r="C65" s="97"/>
      <c r="D65" s="97"/>
      <c r="E65" s="97"/>
      <c r="F65" s="97"/>
      <c r="G65" s="97"/>
      <c r="H65" s="97"/>
      <c r="I65" s="97"/>
      <c r="J65" s="97"/>
      <c r="K65" s="97"/>
      <c r="L65" s="120"/>
      <c r="M65" s="142"/>
    </row>
    <row r="66" spans="1:13" x14ac:dyDescent="0.3">
      <c r="A66" s="44" t="s">
        <v>10</v>
      </c>
      <c r="B66" s="99">
        <v>1.86726755773</v>
      </c>
      <c r="C66" s="99">
        <v>0.41774790875000006</v>
      </c>
      <c r="D66" s="99">
        <v>0.39775494911999998</v>
      </c>
      <c r="E66" s="99">
        <v>0.14772915477000001</v>
      </c>
      <c r="F66" s="99">
        <v>0.23443047668</v>
      </c>
      <c r="G66" s="99">
        <v>9.1663373719999983E-2</v>
      </c>
      <c r="H66" s="99">
        <v>6.3489243940000009E-2</v>
      </c>
      <c r="I66" s="99">
        <v>4.5113927509999999E-2</v>
      </c>
      <c r="J66" s="99">
        <v>3.583359949E-2</v>
      </c>
      <c r="K66" s="99">
        <v>0.23886682814999999</v>
      </c>
      <c r="L66" s="120"/>
      <c r="M66" s="143">
        <v>0.42460682687951767</v>
      </c>
    </row>
    <row r="67" spans="1:13" x14ac:dyDescent="0.3">
      <c r="B67" s="84"/>
      <c r="C67" s="84"/>
      <c r="D67" s="84"/>
      <c r="E67" s="84"/>
      <c r="F67" s="84"/>
      <c r="G67" s="84"/>
      <c r="H67" s="84"/>
      <c r="I67" s="84"/>
      <c r="J67" s="84"/>
      <c r="K67" s="84"/>
      <c r="L67" s="84"/>
      <c r="M67" s="84"/>
    </row>
    <row r="71" spans="1:13" ht="15.6" x14ac:dyDescent="0.3">
      <c r="A71" s="37" t="s">
        <v>172</v>
      </c>
      <c r="B71" s="38"/>
      <c r="C71" s="38"/>
      <c r="D71" s="38"/>
      <c r="E71" s="38"/>
      <c r="F71" s="38"/>
      <c r="G71" s="38"/>
      <c r="H71" s="38"/>
      <c r="I71" s="38"/>
      <c r="J71" s="38"/>
      <c r="K71" s="38"/>
    </row>
    <row r="72" spans="1:13" ht="3.75" customHeight="1" x14ac:dyDescent="0.3">
      <c r="A72" s="37"/>
      <c r="B72" s="38"/>
      <c r="C72" s="38"/>
      <c r="D72" s="38"/>
      <c r="E72" s="38"/>
      <c r="F72" s="38"/>
      <c r="G72" s="38"/>
      <c r="H72" s="38"/>
      <c r="I72" s="38"/>
      <c r="J72" s="38"/>
      <c r="K72" s="38"/>
    </row>
    <row r="73" spans="1:13" x14ac:dyDescent="0.3">
      <c r="A73" s="103" t="s">
        <v>973</v>
      </c>
      <c r="B73" s="104"/>
      <c r="C73" s="104"/>
      <c r="D73" s="105"/>
      <c r="E73" s="105"/>
      <c r="F73" s="105"/>
      <c r="G73" s="105"/>
      <c r="H73" s="105"/>
      <c r="I73" s="105"/>
      <c r="J73" s="105"/>
      <c r="K73" s="105"/>
      <c r="L73" s="50"/>
      <c r="M73" s="105"/>
    </row>
    <row r="74" spans="1:13" x14ac:dyDescent="0.3">
      <c r="A74" s="89"/>
      <c r="B74" s="545" t="s">
        <v>27</v>
      </c>
      <c r="C74" s="545"/>
      <c r="D74" s="545"/>
      <c r="E74" s="545"/>
      <c r="F74" s="545"/>
      <c r="G74" s="545"/>
      <c r="H74" s="545"/>
      <c r="I74" s="545"/>
      <c r="J74" s="545"/>
      <c r="K74" s="545"/>
      <c r="L74" s="84"/>
      <c r="M74" s="89"/>
    </row>
    <row r="75" spans="1:13" x14ac:dyDescent="0.3">
      <c r="A75" s="89"/>
      <c r="B75" s="106" t="s">
        <v>17</v>
      </c>
      <c r="C75" s="106" t="s">
        <v>18</v>
      </c>
      <c r="D75" s="106" t="s">
        <v>19</v>
      </c>
      <c r="E75" s="106" t="s">
        <v>20</v>
      </c>
      <c r="F75" s="106" t="s">
        <v>21</v>
      </c>
      <c r="G75" s="106" t="s">
        <v>22</v>
      </c>
      <c r="H75" s="106" t="s">
        <v>23</v>
      </c>
      <c r="I75" s="106" t="s">
        <v>24</v>
      </c>
      <c r="J75" s="106" t="s">
        <v>25</v>
      </c>
      <c r="K75" s="106" t="s">
        <v>26</v>
      </c>
      <c r="L75" s="84"/>
      <c r="M75" s="106" t="s">
        <v>129</v>
      </c>
    </row>
    <row r="76" spans="1:13" x14ac:dyDescent="0.3">
      <c r="A76" s="84"/>
      <c r="B76" s="98"/>
      <c r="C76" s="98"/>
      <c r="D76" s="98"/>
      <c r="E76" s="98"/>
      <c r="F76" s="98"/>
      <c r="G76" s="98"/>
      <c r="H76" s="98"/>
      <c r="I76" s="98"/>
      <c r="J76" s="98"/>
      <c r="K76" s="98"/>
      <c r="L76" s="84"/>
      <c r="M76" s="84"/>
    </row>
    <row r="77" spans="1:13" x14ac:dyDescent="0.3">
      <c r="A77" s="107" t="s">
        <v>1</v>
      </c>
      <c r="B77" s="137">
        <v>0.52025358073029127</v>
      </c>
      <c r="C77" s="137">
        <v>0.40567987315698523</v>
      </c>
      <c r="D77" s="137">
        <v>7.2579356252249913E-2</v>
      </c>
      <c r="E77" s="137">
        <v>0</v>
      </c>
      <c r="F77" s="137">
        <v>0</v>
      </c>
      <c r="G77" s="137">
        <v>0</v>
      </c>
      <c r="H77" s="137">
        <v>0</v>
      </c>
      <c r="I77" s="137">
        <v>0</v>
      </c>
      <c r="J77" s="137">
        <v>0</v>
      </c>
      <c r="K77" s="137">
        <v>1.4871898604736681E-3</v>
      </c>
      <c r="L77" s="84"/>
      <c r="M77" s="100">
        <v>0.20594958893133197</v>
      </c>
    </row>
    <row r="78" spans="1:13" x14ac:dyDescent="0.3">
      <c r="A78" s="107" t="s">
        <v>2</v>
      </c>
      <c r="B78" s="137">
        <v>0.80158845887297947</v>
      </c>
      <c r="C78" s="137">
        <v>0.19841154112702053</v>
      </c>
      <c r="D78" s="137">
        <v>0</v>
      </c>
      <c r="E78" s="137">
        <v>0</v>
      </c>
      <c r="F78" s="137">
        <v>0</v>
      </c>
      <c r="G78" s="137">
        <v>0</v>
      </c>
      <c r="H78" s="137">
        <v>0</v>
      </c>
      <c r="I78" s="137">
        <v>0</v>
      </c>
      <c r="J78" s="137">
        <v>0</v>
      </c>
      <c r="K78" s="137">
        <v>0</v>
      </c>
      <c r="L78" s="84"/>
      <c r="M78" s="100">
        <v>0.14518932557786771</v>
      </c>
    </row>
    <row r="79" spans="1:13" x14ac:dyDescent="0.3">
      <c r="A79" s="107" t="s">
        <v>3</v>
      </c>
      <c r="B79" s="137">
        <v>0.59420637572106183</v>
      </c>
      <c r="C79" s="137">
        <v>7.5959544087026931E-2</v>
      </c>
      <c r="D79" s="137">
        <v>8.7125739794055718E-2</v>
      </c>
      <c r="E79" s="137">
        <v>3.3824651634106487E-2</v>
      </c>
      <c r="F79" s="137">
        <v>6.0026418360707677E-2</v>
      </c>
      <c r="G79" s="137">
        <v>2.4888848074729509E-2</v>
      </c>
      <c r="H79" s="137">
        <v>2.109276059970927E-2</v>
      </c>
      <c r="I79" s="137">
        <v>1.5861273395661277E-2</v>
      </c>
      <c r="J79" s="137">
        <v>1.0516320233968066E-2</v>
      </c>
      <c r="K79" s="137">
        <v>7.6498068098973387E-2</v>
      </c>
      <c r="L79" s="84"/>
      <c r="M79" s="100">
        <v>0.38960842066461371</v>
      </c>
    </row>
    <row r="80" spans="1:13" x14ac:dyDescent="0.3">
      <c r="A80" s="107" t="s">
        <v>4</v>
      </c>
      <c r="B80" s="137">
        <v>0.16688610858349853</v>
      </c>
      <c r="C80" s="137">
        <v>0.26582862275352953</v>
      </c>
      <c r="D80" s="137">
        <v>0.2479156570662735</v>
      </c>
      <c r="E80" s="137">
        <v>9.4316590493950622E-2</v>
      </c>
      <c r="F80" s="137">
        <v>0.13033417823599422</v>
      </c>
      <c r="G80" s="137">
        <v>4.2236172629220067E-2</v>
      </c>
      <c r="H80" s="137">
        <v>6.5573512839266022E-3</v>
      </c>
      <c r="I80" s="137">
        <v>0</v>
      </c>
      <c r="J80" s="137">
        <v>6.2169933272036024E-3</v>
      </c>
      <c r="K80" s="137">
        <v>3.9708325626403349E-2</v>
      </c>
      <c r="L80" s="84"/>
      <c r="M80" s="100">
        <v>0.68402544211653304</v>
      </c>
    </row>
    <row r="81" spans="1:13" x14ac:dyDescent="0.3">
      <c r="A81" s="107" t="s">
        <v>5</v>
      </c>
      <c r="B81" s="137">
        <v>0.24538812685857225</v>
      </c>
      <c r="C81" s="137">
        <v>0.28071316201771662</v>
      </c>
      <c r="D81" s="137">
        <v>0.19359752799223201</v>
      </c>
      <c r="E81" s="137">
        <v>7.5269495374616774E-2</v>
      </c>
      <c r="F81" s="137">
        <v>8.0451710827156714E-2</v>
      </c>
      <c r="G81" s="137">
        <v>2.9676750269169716E-2</v>
      </c>
      <c r="H81" s="137">
        <v>1.4126175154259518E-2</v>
      </c>
      <c r="I81" s="137">
        <v>7.8207913027142743E-3</v>
      </c>
      <c r="J81" s="137">
        <v>1.9190545796632305E-2</v>
      </c>
      <c r="K81" s="137">
        <v>5.3765714406930024E-2</v>
      </c>
      <c r="L81" s="84"/>
      <c r="M81" s="100">
        <v>0.55800937458355104</v>
      </c>
    </row>
    <row r="82" spans="1:13" x14ac:dyDescent="0.3">
      <c r="A82" s="107" t="s">
        <v>6</v>
      </c>
      <c r="B82" s="137">
        <v>1</v>
      </c>
      <c r="C82" s="137">
        <v>0</v>
      </c>
      <c r="D82" s="137">
        <v>0</v>
      </c>
      <c r="E82" s="137">
        <v>0</v>
      </c>
      <c r="F82" s="137">
        <v>0</v>
      </c>
      <c r="G82" s="137">
        <v>0</v>
      </c>
      <c r="H82" s="137">
        <v>0</v>
      </c>
      <c r="I82" s="137">
        <v>0</v>
      </c>
      <c r="J82" s="137">
        <v>0</v>
      </c>
      <c r="K82" s="137">
        <v>0</v>
      </c>
      <c r="L82" s="84"/>
      <c r="M82" s="100">
        <v>0.10238082510810349</v>
      </c>
    </row>
    <row r="83" spans="1:13" x14ac:dyDescent="0.3">
      <c r="A83" s="107" t="s">
        <v>7</v>
      </c>
      <c r="B83" s="137">
        <v>0.29583271727694016</v>
      </c>
      <c r="C83" s="137">
        <v>1.2865876787320205E-3</v>
      </c>
      <c r="D83" s="137">
        <v>0.54483561706550165</v>
      </c>
      <c r="E83" s="137">
        <v>0</v>
      </c>
      <c r="F83" s="137">
        <v>0</v>
      </c>
      <c r="G83" s="137">
        <v>0</v>
      </c>
      <c r="H83" s="137">
        <v>0</v>
      </c>
      <c r="I83" s="137">
        <v>0</v>
      </c>
      <c r="J83" s="137">
        <v>0</v>
      </c>
      <c r="K83" s="137">
        <v>0.15804507797882622</v>
      </c>
      <c r="L83" s="84"/>
      <c r="M83" s="100">
        <v>0.67419815729297061</v>
      </c>
    </row>
    <row r="84" spans="1:13" x14ac:dyDescent="0.3">
      <c r="A84" s="107" t="s">
        <v>28</v>
      </c>
      <c r="B84" s="137">
        <v>0</v>
      </c>
      <c r="C84" s="137">
        <v>0</v>
      </c>
      <c r="D84" s="137">
        <v>0</v>
      </c>
      <c r="E84" s="137">
        <v>0</v>
      </c>
      <c r="F84" s="137">
        <v>0</v>
      </c>
      <c r="G84" s="137">
        <v>0</v>
      </c>
      <c r="H84" s="137">
        <v>0</v>
      </c>
      <c r="I84" s="137">
        <v>0</v>
      </c>
      <c r="J84" s="137">
        <v>0</v>
      </c>
      <c r="K84" s="137">
        <v>0</v>
      </c>
      <c r="L84" s="84"/>
      <c r="M84" s="100">
        <v>0</v>
      </c>
    </row>
    <row r="85" spans="1:13" ht="28.8" x14ac:dyDescent="0.3">
      <c r="A85" s="107" t="s">
        <v>29</v>
      </c>
      <c r="B85" s="137">
        <v>0.95644295225940279</v>
      </c>
      <c r="C85" s="137">
        <v>0</v>
      </c>
      <c r="D85" s="137">
        <v>4.3557047740597189E-2</v>
      </c>
      <c r="E85" s="137">
        <v>0</v>
      </c>
      <c r="F85" s="137">
        <v>0</v>
      </c>
      <c r="G85" s="137">
        <v>0</v>
      </c>
      <c r="H85" s="137">
        <v>0</v>
      </c>
      <c r="I85" s="137">
        <v>0</v>
      </c>
      <c r="J85" s="137">
        <v>0</v>
      </c>
      <c r="K85" s="137">
        <v>0</v>
      </c>
      <c r="L85" s="84"/>
      <c r="M85" s="100">
        <v>0.13556326037763533</v>
      </c>
    </row>
    <row r="86" spans="1:13" x14ac:dyDescent="0.3">
      <c r="A86" s="107" t="s">
        <v>9</v>
      </c>
      <c r="B86" s="137">
        <v>1</v>
      </c>
      <c r="C86" s="137">
        <v>0</v>
      </c>
      <c r="D86" s="137">
        <v>0</v>
      </c>
      <c r="E86" s="137">
        <v>0</v>
      </c>
      <c r="F86" s="137">
        <v>0</v>
      </c>
      <c r="G86" s="137">
        <v>0</v>
      </c>
      <c r="H86" s="137">
        <v>0</v>
      </c>
      <c r="I86" s="137">
        <v>0</v>
      </c>
      <c r="J86" s="137">
        <v>0</v>
      </c>
      <c r="K86" s="137">
        <v>0</v>
      </c>
      <c r="L86" s="84"/>
      <c r="M86" s="100">
        <v>0.15785499350669918</v>
      </c>
    </row>
    <row r="87" spans="1:13" x14ac:dyDescent="0.3">
      <c r="A87" s="84"/>
      <c r="B87" s="101"/>
      <c r="C87" s="101"/>
      <c r="D87" s="101"/>
      <c r="E87" s="101"/>
      <c r="F87" s="101"/>
      <c r="G87" s="101"/>
      <c r="H87" s="101"/>
      <c r="I87" s="101"/>
      <c r="J87" s="101"/>
      <c r="K87" s="101"/>
      <c r="L87" s="84"/>
      <c r="M87" s="100"/>
    </row>
    <row r="88" spans="1:13" x14ac:dyDescent="0.3">
      <c r="A88" s="90" t="s">
        <v>10</v>
      </c>
      <c r="B88" s="102">
        <v>0.52749205619655259</v>
      </c>
      <c r="C88" s="102">
        <v>0.11801131682822844</v>
      </c>
      <c r="D88" s="102">
        <v>0.11236342381952424</v>
      </c>
      <c r="E88" s="102">
        <v>4.1732613672428975E-2</v>
      </c>
      <c r="F88" s="102">
        <v>6.6225225017780762E-2</v>
      </c>
      <c r="G88" s="102">
        <v>2.589436167372609E-2</v>
      </c>
      <c r="H88" s="102">
        <v>1.7935336419055196E-2</v>
      </c>
      <c r="I88" s="102">
        <v>1.2744418059874583E-2</v>
      </c>
      <c r="J88" s="102">
        <v>1.0122780207718356E-2</v>
      </c>
      <c r="K88" s="102">
        <v>6.7478468105110864E-2</v>
      </c>
      <c r="L88" s="84"/>
      <c r="M88" s="102">
        <v>0.42460682687951767</v>
      </c>
    </row>
    <row r="90" spans="1:13" x14ac:dyDescent="0.3">
      <c r="M90" s="80" t="s">
        <v>206</v>
      </c>
    </row>
    <row r="537" spans="2:2" ht="28.8" x14ac:dyDescent="0.3">
      <c r="B537" s="403" t="s">
        <v>1941</v>
      </c>
    </row>
    <row r="538" spans="2:2" ht="28.8" x14ac:dyDescent="0.3">
      <c r="B538" s="403" t="s">
        <v>1942</v>
      </c>
    </row>
    <row r="539" spans="2:2" ht="28.8" x14ac:dyDescent="0.3">
      <c r="B539" s="403" t="s">
        <v>1943</v>
      </c>
    </row>
    <row r="540" spans="2:2" ht="28.8" x14ac:dyDescent="0.3">
      <c r="B540" s="403" t="s">
        <v>1944</v>
      </c>
    </row>
    <row r="541" spans="2:2" ht="28.8" x14ac:dyDescent="0.3">
      <c r="B541" s="403" t="s">
        <v>1945</v>
      </c>
    </row>
    <row r="542" spans="2:2" ht="28.8" x14ac:dyDescent="0.3">
      <c r="B542" s="403" t="s">
        <v>1946</v>
      </c>
    </row>
    <row r="543" spans="2:2" ht="28.8" x14ac:dyDescent="0.3">
      <c r="B543" s="403" t="s">
        <v>1947</v>
      </c>
    </row>
    <row r="544" spans="2:2" ht="43.2" x14ac:dyDescent="0.3">
      <c r="B544" s="403" t="s">
        <v>1948</v>
      </c>
    </row>
    <row r="545" spans="2:2" ht="43.2" x14ac:dyDescent="0.3">
      <c r="B545" s="403" t="s">
        <v>1949</v>
      </c>
    </row>
    <row r="546" spans="2:2" ht="43.2" x14ac:dyDescent="0.3">
      <c r="B546" s="403" t="s">
        <v>1950</v>
      </c>
    </row>
    <row r="547" spans="2:2" ht="43.2" x14ac:dyDescent="0.3">
      <c r="B547" s="403" t="s">
        <v>1951</v>
      </c>
    </row>
    <row r="548" spans="2:2" ht="43.2" x14ac:dyDescent="0.3">
      <c r="B548" s="403" t="s">
        <v>1952</v>
      </c>
    </row>
    <row r="549" spans="2:2" ht="43.2" x14ac:dyDescent="0.3">
      <c r="B549" s="403" t="s">
        <v>1953</v>
      </c>
    </row>
    <row r="550" spans="2:2" ht="28.8" x14ac:dyDescent="0.3">
      <c r="B550" s="403" t="s">
        <v>1954</v>
      </c>
    </row>
  </sheetData>
  <protectedRanges>
    <protectedRange sqref="B537:B543" name="Mortgage Assets III_1_2"/>
    <protectedRange sqref="B544:B550" name="Mortgage Assets III_1_2_1"/>
  </protectedRanges>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6"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550"/>
  <sheetViews>
    <sheetView zoomScale="85" zoomScaleNormal="85" workbookViewId="0">
      <selection activeCell="N15" sqref="N15"/>
    </sheetView>
  </sheetViews>
  <sheetFormatPr defaultColWidth="9.109375" defaultRowHeight="14.4" x14ac:dyDescent="0.3"/>
  <cols>
    <col min="1" max="1" width="30.33203125" style="39" customWidth="1"/>
    <col min="2" max="7" width="27.44140625" style="39" customWidth="1"/>
    <col min="8" max="8" width="25.6640625" style="39" customWidth="1"/>
    <col min="9" max="16384" width="9.109375" style="39"/>
  </cols>
  <sheetData>
    <row r="4" spans="1:8" x14ac:dyDescent="0.3">
      <c r="A4" s="38"/>
      <c r="B4" s="38"/>
      <c r="C4" s="38"/>
      <c r="D4" s="38"/>
      <c r="E4" s="38"/>
      <c r="F4" s="38"/>
      <c r="G4" s="38"/>
      <c r="H4" s="38"/>
    </row>
    <row r="5" spans="1:8" ht="15.6" x14ac:dyDescent="0.3">
      <c r="A5" s="108" t="s">
        <v>212</v>
      </c>
      <c r="B5" s="38"/>
      <c r="C5" s="38"/>
      <c r="D5" s="38"/>
      <c r="E5" s="38"/>
      <c r="F5" s="38"/>
      <c r="G5" s="38"/>
      <c r="H5" s="38"/>
    </row>
    <row r="6" spans="1:8" ht="3.75" customHeight="1" x14ac:dyDescent="0.3">
      <c r="A6" s="37"/>
      <c r="B6" s="38"/>
      <c r="C6" s="38"/>
      <c r="D6" s="38"/>
      <c r="E6" s="38"/>
      <c r="F6" s="38"/>
      <c r="G6" s="38"/>
      <c r="H6" s="38"/>
    </row>
    <row r="7" spans="1:8" x14ac:dyDescent="0.3">
      <c r="A7" s="57" t="s">
        <v>104</v>
      </c>
      <c r="B7" s="57"/>
      <c r="C7" s="58"/>
      <c r="D7" s="58"/>
      <c r="E7" s="58"/>
      <c r="F7" s="58"/>
      <c r="G7" s="58"/>
      <c r="H7" s="58"/>
    </row>
    <row r="8" spans="1:8" x14ac:dyDescent="0.3">
      <c r="A8" s="43"/>
      <c r="B8" s="43"/>
      <c r="C8" s="43"/>
      <c r="D8" s="43"/>
      <c r="E8" s="43"/>
      <c r="F8" s="43"/>
      <c r="G8" s="43"/>
      <c r="H8" s="43"/>
    </row>
    <row r="9" spans="1:8" ht="28.8" x14ac:dyDescent="0.3">
      <c r="A9" s="43"/>
      <c r="B9" s="56" t="s">
        <v>30</v>
      </c>
      <c r="C9" s="56" t="s">
        <v>31</v>
      </c>
      <c r="D9" s="56" t="s">
        <v>32</v>
      </c>
      <c r="E9" s="56" t="s">
        <v>33</v>
      </c>
      <c r="F9" s="56" t="s">
        <v>34</v>
      </c>
      <c r="G9" s="56" t="s">
        <v>199</v>
      </c>
      <c r="H9" s="56" t="s">
        <v>10</v>
      </c>
    </row>
    <row r="11" spans="1:8" x14ac:dyDescent="0.3">
      <c r="A11" s="51" t="s">
        <v>1</v>
      </c>
      <c r="B11" s="54">
        <v>1.7922798930000001E-2</v>
      </c>
      <c r="C11" s="54">
        <v>1.8370253039999999E-2</v>
      </c>
      <c r="D11" s="54">
        <v>1.400347251E-2</v>
      </c>
      <c r="E11" s="54">
        <v>1.6963161019999999E-2</v>
      </c>
      <c r="F11" s="54">
        <v>2.2882388739999999E-2</v>
      </c>
      <c r="G11" s="54">
        <v>5.7989360000000001E-5</v>
      </c>
      <c r="H11" s="54">
        <v>9.0200063599999991E-2</v>
      </c>
    </row>
    <row r="12" spans="1:8" x14ac:dyDescent="0.3">
      <c r="A12" s="51" t="s">
        <v>2</v>
      </c>
      <c r="B12" s="54">
        <v>7.6637278E-4</v>
      </c>
      <c r="C12" s="54">
        <v>6.2484735999999996E-4</v>
      </c>
      <c r="D12" s="54">
        <v>2.6753565000000001E-4</v>
      </c>
      <c r="E12" s="54">
        <v>2.7993016999999998E-4</v>
      </c>
      <c r="F12" s="54">
        <v>1.9026938000000002E-4</v>
      </c>
      <c r="G12" s="54">
        <v>0</v>
      </c>
      <c r="H12" s="54">
        <v>2.12895534E-3</v>
      </c>
    </row>
    <row r="13" spans="1:8" x14ac:dyDescent="0.3">
      <c r="A13" s="51" t="s">
        <v>3</v>
      </c>
      <c r="B13" s="54">
        <v>1.5503700584000002</v>
      </c>
      <c r="C13" s="54">
        <v>0.26849883635999999</v>
      </c>
      <c r="D13" s="54">
        <v>0.14472441825999999</v>
      </c>
      <c r="E13" s="54">
        <v>0.52458383559999999</v>
      </c>
      <c r="F13" s="54">
        <v>0.23330757165000002</v>
      </c>
      <c r="G13" s="54">
        <v>0</v>
      </c>
      <c r="H13" s="54">
        <v>2.7214847202700003</v>
      </c>
    </row>
    <row r="14" spans="1:8" x14ac:dyDescent="0.3">
      <c r="A14" s="51" t="s">
        <v>4</v>
      </c>
      <c r="B14" s="54">
        <v>0.35177742267000001</v>
      </c>
      <c r="C14" s="54">
        <v>5.0225680599999996E-3</v>
      </c>
      <c r="D14" s="54">
        <v>1.4205298300000002E-3</v>
      </c>
      <c r="E14" s="54">
        <v>2.434688908E-2</v>
      </c>
      <c r="F14" s="54">
        <v>8.9918219600000002E-3</v>
      </c>
      <c r="G14" s="54">
        <v>0</v>
      </c>
      <c r="H14" s="54">
        <v>0.3915592316</v>
      </c>
    </row>
    <row r="15" spans="1:8" x14ac:dyDescent="0.3">
      <c r="A15" s="51" t="s">
        <v>5</v>
      </c>
      <c r="B15" s="54">
        <v>0.10184790773999999</v>
      </c>
      <c r="C15" s="54">
        <v>2.8939604440000002E-2</v>
      </c>
      <c r="D15" s="54">
        <v>3.0913298780000001E-2</v>
      </c>
      <c r="E15" s="54">
        <v>4.117267485E-2</v>
      </c>
      <c r="F15" s="54">
        <v>4.6169640990000003E-2</v>
      </c>
      <c r="G15" s="54">
        <v>0</v>
      </c>
      <c r="H15" s="54">
        <v>0.24904312680000001</v>
      </c>
    </row>
    <row r="16" spans="1:8" ht="28.8" x14ac:dyDescent="0.3">
      <c r="A16" s="51" t="s">
        <v>6</v>
      </c>
      <c r="B16" s="54">
        <v>0</v>
      </c>
      <c r="C16" s="54">
        <v>0</v>
      </c>
      <c r="D16" s="54">
        <v>0</v>
      </c>
      <c r="E16" s="54">
        <v>0</v>
      </c>
      <c r="F16" s="54">
        <v>1.1261894E-4</v>
      </c>
      <c r="G16" s="54">
        <v>0</v>
      </c>
      <c r="H16" s="54">
        <v>1.1261894E-4</v>
      </c>
    </row>
    <row r="17" spans="1:8" x14ac:dyDescent="0.3">
      <c r="A17" s="51" t="s">
        <v>7</v>
      </c>
      <c r="B17" s="54">
        <v>8.1733607500000006E-3</v>
      </c>
      <c r="C17" s="54">
        <v>0</v>
      </c>
      <c r="D17" s="54">
        <v>5.5137599999999999E-5</v>
      </c>
      <c r="E17" s="54">
        <v>6.0314510000000001E-5</v>
      </c>
      <c r="F17" s="54">
        <v>1.87421778E-3</v>
      </c>
      <c r="G17" s="54">
        <v>0</v>
      </c>
      <c r="H17" s="54">
        <v>1.0163030639999999E-2</v>
      </c>
    </row>
    <row r="18" spans="1:8" x14ac:dyDescent="0.3">
      <c r="A18" s="51" t="s">
        <v>28</v>
      </c>
      <c r="B18" s="54">
        <v>0</v>
      </c>
      <c r="C18" s="54">
        <v>0</v>
      </c>
      <c r="D18" s="54">
        <v>0</v>
      </c>
      <c r="E18" s="54">
        <v>0</v>
      </c>
      <c r="F18" s="54">
        <v>0</v>
      </c>
      <c r="G18" s="54">
        <v>0</v>
      </c>
      <c r="H18" s="54">
        <v>0</v>
      </c>
    </row>
    <row r="19" spans="1:8" ht="28.8" x14ac:dyDescent="0.3">
      <c r="A19" s="51" t="s">
        <v>29</v>
      </c>
      <c r="B19" s="54">
        <v>7.1204684889999995E-2</v>
      </c>
      <c r="C19" s="54">
        <v>2.2800770200000001E-3</v>
      </c>
      <c r="D19" s="54">
        <v>2.6457790000000002E-5</v>
      </c>
      <c r="E19" s="54">
        <v>4.4567599999999997E-5</v>
      </c>
      <c r="F19" s="54">
        <v>1.56266516E-3</v>
      </c>
      <c r="G19" s="54">
        <v>0</v>
      </c>
      <c r="H19" s="54">
        <v>7.5118452460000013E-2</v>
      </c>
    </row>
    <row r="20" spans="1:8" x14ac:dyDescent="0.3">
      <c r="A20" s="51" t="s">
        <v>9</v>
      </c>
      <c r="B20" s="54">
        <v>0</v>
      </c>
      <c r="C20" s="54">
        <v>0</v>
      </c>
      <c r="D20" s="54">
        <v>0</v>
      </c>
      <c r="E20" s="54">
        <v>0</v>
      </c>
      <c r="F20" s="54">
        <v>8.6820250000000003E-5</v>
      </c>
      <c r="G20" s="54">
        <v>0</v>
      </c>
      <c r="H20" s="54">
        <v>8.6820250000000003E-5</v>
      </c>
    </row>
    <row r="21" spans="1:8" x14ac:dyDescent="0.3">
      <c r="B21" s="54"/>
      <c r="C21" s="54"/>
      <c r="D21" s="54"/>
      <c r="E21" s="54"/>
      <c r="F21" s="54"/>
      <c r="G21" s="54"/>
      <c r="H21" s="54"/>
    </row>
    <row r="22" spans="1:8" x14ac:dyDescent="0.3">
      <c r="A22" s="59" t="s">
        <v>10</v>
      </c>
      <c r="B22" s="48">
        <v>2.1020626061600001</v>
      </c>
      <c r="C22" s="48">
        <v>0.32373618628</v>
      </c>
      <c r="D22" s="48">
        <v>0.19141085041999997</v>
      </c>
      <c r="E22" s="48">
        <v>0.60745137283000006</v>
      </c>
      <c r="F22" s="48">
        <v>0.31517801484999997</v>
      </c>
      <c r="G22" s="48">
        <v>5.7989360000000001E-5</v>
      </c>
      <c r="H22" s="48">
        <v>3.5398970199000002</v>
      </c>
    </row>
    <row r="24" spans="1:8" x14ac:dyDescent="0.3">
      <c r="H24" s="80" t="s">
        <v>206</v>
      </c>
    </row>
    <row r="537" spans="2:2" x14ac:dyDescent="0.3">
      <c r="B537" s="403" t="s">
        <v>1941</v>
      </c>
    </row>
    <row r="538" spans="2:2" x14ac:dyDescent="0.3">
      <c r="B538" s="403" t="s">
        <v>1942</v>
      </c>
    </row>
    <row r="539" spans="2:2" x14ac:dyDescent="0.3">
      <c r="B539" s="403" t="s">
        <v>1943</v>
      </c>
    </row>
    <row r="540" spans="2:2" x14ac:dyDescent="0.3">
      <c r="B540" s="403" t="s">
        <v>1944</v>
      </c>
    </row>
    <row r="541" spans="2:2" x14ac:dyDescent="0.3">
      <c r="B541" s="403" t="s">
        <v>1945</v>
      </c>
    </row>
    <row r="542" spans="2:2" x14ac:dyDescent="0.3">
      <c r="B542" s="403" t="s">
        <v>1946</v>
      </c>
    </row>
    <row r="543" spans="2:2" x14ac:dyDescent="0.3">
      <c r="B543" s="403" t="s">
        <v>1947</v>
      </c>
    </row>
    <row r="544" spans="2:2" x14ac:dyDescent="0.3">
      <c r="B544" s="403" t="s">
        <v>1948</v>
      </c>
    </row>
    <row r="545" spans="2:2" x14ac:dyDescent="0.3">
      <c r="B545" s="403" t="s">
        <v>1949</v>
      </c>
    </row>
    <row r="546" spans="2:2" x14ac:dyDescent="0.3">
      <c r="B546" s="403" t="s">
        <v>1950</v>
      </c>
    </row>
    <row r="547" spans="2:2" x14ac:dyDescent="0.3">
      <c r="B547" s="403" t="s">
        <v>1951</v>
      </c>
    </row>
    <row r="548" spans="2:2" x14ac:dyDescent="0.3">
      <c r="B548" s="403" t="s">
        <v>1952</v>
      </c>
    </row>
    <row r="549" spans="2:2" x14ac:dyDescent="0.3">
      <c r="B549" s="403" t="s">
        <v>1953</v>
      </c>
    </row>
    <row r="550" spans="2:2" x14ac:dyDescent="0.3">
      <c r="B550" s="403" t="s">
        <v>1954</v>
      </c>
    </row>
  </sheetData>
  <protectedRanges>
    <protectedRange sqref="B537:B543" name="Mortgage Assets III_1_2"/>
    <protectedRange sqref="B544:B550" name="Mortgage Assets III_1_2_1"/>
  </protectedRanges>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550"/>
  <sheetViews>
    <sheetView zoomScale="85" zoomScaleNormal="85" workbookViewId="0">
      <selection activeCell="N15" sqref="N15"/>
    </sheetView>
  </sheetViews>
  <sheetFormatPr defaultColWidth="9.109375" defaultRowHeight="14.4" x14ac:dyDescent="0.3"/>
  <cols>
    <col min="1" max="1" width="26.33203125" style="39" customWidth="1"/>
    <col min="2" max="10" width="14.6640625" style="39" customWidth="1"/>
    <col min="11" max="11" width="10.6640625" style="39" customWidth="1"/>
    <col min="12" max="12" width="11.5546875" style="39" customWidth="1"/>
    <col min="13" max="16384" width="9.109375" style="39"/>
  </cols>
  <sheetData>
    <row r="4" spans="1:12" x14ac:dyDescent="0.3">
      <c r="A4" s="38"/>
      <c r="B4" s="38"/>
      <c r="C4" s="38"/>
      <c r="D4" s="38"/>
      <c r="E4" s="38"/>
      <c r="F4" s="38"/>
      <c r="G4" s="38"/>
      <c r="H4" s="38"/>
      <c r="I4" s="38"/>
      <c r="J4" s="38"/>
      <c r="K4" s="38"/>
      <c r="L4" s="38"/>
    </row>
    <row r="5" spans="1:12" ht="15.6" x14ac:dyDescent="0.3">
      <c r="A5" s="37" t="s">
        <v>208</v>
      </c>
      <c r="B5" s="38"/>
      <c r="C5" s="38"/>
      <c r="D5" s="38"/>
      <c r="E5" s="38"/>
      <c r="F5" s="38"/>
      <c r="G5" s="38"/>
      <c r="H5" s="38"/>
      <c r="I5" s="38"/>
      <c r="J5" s="38"/>
      <c r="K5" s="38"/>
      <c r="L5" s="38"/>
    </row>
    <row r="6" spans="1:12" x14ac:dyDescent="0.3">
      <c r="A6" s="57" t="s">
        <v>105</v>
      </c>
      <c r="B6" s="58"/>
      <c r="C6" s="58"/>
      <c r="D6" s="58"/>
      <c r="E6" s="58"/>
      <c r="F6" s="58"/>
      <c r="G6" s="58"/>
      <c r="H6" s="58"/>
      <c r="I6" s="58"/>
      <c r="J6" s="58"/>
      <c r="K6" s="58"/>
      <c r="L6" s="58"/>
    </row>
    <row r="7" spans="1:12" x14ac:dyDescent="0.3">
      <c r="A7" s="43"/>
      <c r="B7" s="43"/>
      <c r="C7" s="43"/>
      <c r="D7" s="43"/>
      <c r="E7" s="43"/>
      <c r="F7" s="43"/>
      <c r="G7" s="43"/>
      <c r="H7" s="43"/>
      <c r="I7" s="43"/>
      <c r="J7" s="43"/>
      <c r="K7" s="43"/>
      <c r="L7" s="43"/>
    </row>
    <row r="8" spans="1:12" ht="43.2" x14ac:dyDescent="0.3">
      <c r="A8" s="43"/>
      <c r="B8" s="56" t="s">
        <v>1</v>
      </c>
      <c r="C8" s="56" t="s">
        <v>2</v>
      </c>
      <c r="D8" s="56" t="s">
        <v>3</v>
      </c>
      <c r="E8" s="56" t="s">
        <v>4</v>
      </c>
      <c r="F8" s="56" t="s">
        <v>5</v>
      </c>
      <c r="G8" s="56" t="s">
        <v>6</v>
      </c>
      <c r="H8" s="56" t="s">
        <v>7</v>
      </c>
      <c r="I8" s="56" t="s">
        <v>50</v>
      </c>
      <c r="J8" s="56" t="s">
        <v>8</v>
      </c>
      <c r="K8" s="56" t="s">
        <v>9</v>
      </c>
      <c r="L8" s="83" t="s">
        <v>10</v>
      </c>
    </row>
    <row r="9" spans="1:12" x14ac:dyDescent="0.3">
      <c r="A9" s="84" t="s">
        <v>35</v>
      </c>
      <c r="B9" s="54">
        <v>0</v>
      </c>
      <c r="C9" s="54">
        <v>0</v>
      </c>
      <c r="D9" s="54">
        <v>0</v>
      </c>
      <c r="E9" s="54">
        <v>0</v>
      </c>
      <c r="F9" s="54">
        <v>0</v>
      </c>
      <c r="G9" s="54">
        <v>0</v>
      </c>
      <c r="H9" s="54">
        <v>0</v>
      </c>
      <c r="I9" s="54">
        <v>0</v>
      </c>
      <c r="J9" s="54">
        <v>0</v>
      </c>
      <c r="K9" s="54">
        <v>0</v>
      </c>
      <c r="L9" s="54">
        <v>0</v>
      </c>
    </row>
    <row r="10" spans="1:12" x14ac:dyDescent="0.3">
      <c r="A10" s="84" t="s">
        <v>198</v>
      </c>
      <c r="B10" s="54">
        <v>0</v>
      </c>
      <c r="C10" s="54">
        <v>0</v>
      </c>
      <c r="D10" s="54">
        <v>0</v>
      </c>
      <c r="E10" s="54">
        <v>0</v>
      </c>
      <c r="F10" s="54">
        <v>0</v>
      </c>
      <c r="G10" s="54">
        <v>0</v>
      </c>
      <c r="H10" s="54">
        <v>0</v>
      </c>
      <c r="I10" s="54">
        <v>0</v>
      </c>
      <c r="J10" s="54">
        <v>0</v>
      </c>
      <c r="K10" s="54">
        <v>0</v>
      </c>
      <c r="L10" s="54">
        <v>0</v>
      </c>
    </row>
    <row r="11" spans="1:12" ht="30" customHeight="1" x14ac:dyDescent="0.3">
      <c r="A11" s="107" t="s">
        <v>202</v>
      </c>
      <c r="B11" s="54">
        <v>0</v>
      </c>
      <c r="C11" s="54">
        <v>0</v>
      </c>
      <c r="D11" s="54">
        <v>0</v>
      </c>
      <c r="E11" s="54">
        <v>0</v>
      </c>
      <c r="F11" s="54">
        <v>0</v>
      </c>
      <c r="G11" s="54">
        <v>0</v>
      </c>
      <c r="H11" s="54">
        <v>0</v>
      </c>
      <c r="I11" s="54">
        <v>0</v>
      </c>
      <c r="J11" s="54">
        <v>0</v>
      </c>
      <c r="K11" s="54">
        <v>0</v>
      </c>
      <c r="L11" s="54">
        <v>0</v>
      </c>
    </row>
    <row r="12" spans="1:12" x14ac:dyDescent="0.3">
      <c r="A12" s="111" t="s">
        <v>220</v>
      </c>
      <c r="B12" s="54">
        <v>0</v>
      </c>
      <c r="C12" s="54">
        <v>0</v>
      </c>
      <c r="D12" s="54">
        <v>0</v>
      </c>
      <c r="E12" s="54">
        <v>0</v>
      </c>
      <c r="F12" s="54">
        <v>0</v>
      </c>
      <c r="G12" s="54">
        <v>0</v>
      </c>
      <c r="H12" s="54">
        <v>0</v>
      </c>
      <c r="I12" s="54">
        <v>0</v>
      </c>
      <c r="J12" s="54">
        <v>0</v>
      </c>
      <c r="K12" s="54">
        <v>0</v>
      </c>
      <c r="L12" s="54">
        <v>0</v>
      </c>
    </row>
    <row r="13" spans="1:12" x14ac:dyDescent="0.3">
      <c r="A13" s="111" t="s">
        <v>221</v>
      </c>
      <c r="B13" s="54">
        <v>0</v>
      </c>
      <c r="C13" s="54">
        <v>0</v>
      </c>
      <c r="D13" s="54">
        <v>0</v>
      </c>
      <c r="E13" s="54">
        <v>0</v>
      </c>
      <c r="F13" s="54">
        <v>0</v>
      </c>
      <c r="G13" s="54">
        <v>0</v>
      </c>
      <c r="H13" s="54">
        <v>0</v>
      </c>
      <c r="I13" s="54">
        <v>0</v>
      </c>
      <c r="J13" s="54">
        <v>0</v>
      </c>
      <c r="K13" s="54">
        <v>0</v>
      </c>
      <c r="L13" s="54">
        <v>0</v>
      </c>
    </row>
    <row r="14" spans="1:12" x14ac:dyDescent="0.3">
      <c r="A14" s="112" t="s">
        <v>200</v>
      </c>
      <c r="B14" s="54">
        <v>0</v>
      </c>
      <c r="C14" s="54">
        <v>0</v>
      </c>
      <c r="D14" s="54">
        <v>0</v>
      </c>
      <c r="E14" s="54">
        <v>0</v>
      </c>
      <c r="F14" s="54">
        <v>0</v>
      </c>
      <c r="G14" s="54">
        <v>0</v>
      </c>
      <c r="H14" s="54">
        <v>0</v>
      </c>
      <c r="I14" s="54">
        <v>0</v>
      </c>
      <c r="J14" s="54">
        <v>0</v>
      </c>
      <c r="K14" s="54">
        <v>0</v>
      </c>
      <c r="L14" s="54">
        <v>0</v>
      </c>
    </row>
    <row r="15" spans="1:12" x14ac:dyDescent="0.3">
      <c r="A15" s="112" t="s">
        <v>201</v>
      </c>
      <c r="B15" s="54">
        <v>0</v>
      </c>
      <c r="C15" s="54">
        <v>0</v>
      </c>
      <c r="D15" s="54">
        <v>0</v>
      </c>
      <c r="E15" s="54">
        <v>0</v>
      </c>
      <c r="F15" s="54">
        <v>0</v>
      </c>
      <c r="G15" s="54">
        <v>0</v>
      </c>
      <c r="H15" s="54">
        <v>0</v>
      </c>
      <c r="I15" s="54">
        <v>0</v>
      </c>
      <c r="J15" s="54">
        <v>0</v>
      </c>
      <c r="K15" s="54">
        <v>0</v>
      </c>
      <c r="L15" s="54">
        <v>0</v>
      </c>
    </row>
    <row r="16" spans="1:12" x14ac:dyDescent="0.3">
      <c r="A16" s="84" t="s">
        <v>36</v>
      </c>
      <c r="B16" s="54">
        <v>0</v>
      </c>
      <c r="C16" s="54">
        <v>0</v>
      </c>
      <c r="D16" s="54">
        <v>0</v>
      </c>
      <c r="E16" s="54">
        <v>0</v>
      </c>
      <c r="F16" s="54">
        <v>0</v>
      </c>
      <c r="G16" s="54">
        <v>0</v>
      </c>
      <c r="H16" s="54">
        <v>0</v>
      </c>
      <c r="I16" s="54">
        <v>0</v>
      </c>
      <c r="J16" s="54">
        <v>0</v>
      </c>
      <c r="K16" s="54">
        <v>0</v>
      </c>
      <c r="L16" s="54">
        <v>0</v>
      </c>
    </row>
    <row r="17" spans="1:12" x14ac:dyDescent="0.3">
      <c r="A17" s="84" t="s">
        <v>37</v>
      </c>
      <c r="B17" s="54">
        <v>0</v>
      </c>
      <c r="C17" s="54">
        <v>0</v>
      </c>
      <c r="D17" s="54">
        <v>0</v>
      </c>
      <c r="E17" s="54">
        <v>0</v>
      </c>
      <c r="F17" s="54">
        <v>0</v>
      </c>
      <c r="G17" s="54">
        <v>0</v>
      </c>
      <c r="H17" s="54">
        <v>0</v>
      </c>
      <c r="I17" s="54">
        <v>0</v>
      </c>
      <c r="J17" s="54">
        <v>0</v>
      </c>
      <c r="K17" s="54">
        <v>0</v>
      </c>
      <c r="L17" s="54">
        <v>0</v>
      </c>
    </row>
    <row r="18" spans="1:12" x14ac:dyDescent="0.3">
      <c r="A18" s="39" t="s">
        <v>38</v>
      </c>
      <c r="B18" s="54">
        <v>0</v>
      </c>
      <c r="C18" s="54">
        <v>0</v>
      </c>
      <c r="D18" s="54">
        <v>0</v>
      </c>
      <c r="E18" s="54">
        <v>0</v>
      </c>
      <c r="F18" s="54">
        <v>0</v>
      </c>
      <c r="G18" s="54">
        <v>0</v>
      </c>
      <c r="H18" s="54">
        <v>0</v>
      </c>
      <c r="I18" s="54">
        <v>0</v>
      </c>
      <c r="J18" s="54">
        <v>0</v>
      </c>
      <c r="K18" s="54">
        <v>0</v>
      </c>
      <c r="L18" s="54">
        <v>0</v>
      </c>
    </row>
    <row r="19" spans="1:12" x14ac:dyDescent="0.3">
      <c r="A19" s="39" t="s">
        <v>9</v>
      </c>
      <c r="B19" s="54">
        <v>0</v>
      </c>
      <c r="C19" s="54">
        <v>0</v>
      </c>
      <c r="D19" s="54">
        <v>0</v>
      </c>
      <c r="E19" s="54">
        <v>0</v>
      </c>
      <c r="F19" s="54">
        <v>0</v>
      </c>
      <c r="G19" s="54">
        <v>0</v>
      </c>
      <c r="H19" s="54">
        <v>0</v>
      </c>
      <c r="I19" s="54">
        <v>0</v>
      </c>
      <c r="J19" s="54">
        <v>0</v>
      </c>
      <c r="K19" s="54">
        <v>0</v>
      </c>
      <c r="L19" s="54">
        <v>0</v>
      </c>
    </row>
    <row r="20" spans="1:12" x14ac:dyDescent="0.3">
      <c r="A20" s="59" t="s">
        <v>10</v>
      </c>
      <c r="B20" s="48">
        <v>0</v>
      </c>
      <c r="C20" s="48">
        <v>0</v>
      </c>
      <c r="D20" s="48">
        <v>0</v>
      </c>
      <c r="E20" s="48">
        <v>0</v>
      </c>
      <c r="F20" s="48">
        <v>0</v>
      </c>
      <c r="G20" s="48">
        <v>0</v>
      </c>
      <c r="H20" s="48">
        <v>0</v>
      </c>
      <c r="I20" s="48">
        <v>0</v>
      </c>
      <c r="J20" s="48">
        <v>0</v>
      </c>
      <c r="K20" s="48">
        <v>0</v>
      </c>
      <c r="L20" s="48">
        <v>0</v>
      </c>
    </row>
    <row r="21" spans="1:12" x14ac:dyDescent="0.3">
      <c r="A21" s="60" t="s">
        <v>39</v>
      </c>
    </row>
    <row r="25" spans="1:12" ht="15.6" x14ac:dyDescent="0.3">
      <c r="A25" s="37" t="s">
        <v>209</v>
      </c>
      <c r="B25" s="38"/>
      <c r="C25" s="38"/>
      <c r="D25" s="38"/>
      <c r="E25" s="38"/>
      <c r="F25" s="38"/>
      <c r="G25" s="38"/>
      <c r="H25" s="38"/>
      <c r="I25" s="38"/>
      <c r="J25" s="38"/>
      <c r="K25" s="38"/>
      <c r="L25" s="38"/>
    </row>
    <row r="26" spans="1:12" x14ac:dyDescent="0.3">
      <c r="A26" s="57" t="s">
        <v>106</v>
      </c>
      <c r="B26" s="58"/>
      <c r="C26" s="58"/>
      <c r="D26" s="58"/>
      <c r="E26" s="58"/>
      <c r="F26" s="58"/>
      <c r="G26" s="58"/>
      <c r="H26" s="58"/>
      <c r="I26" s="58"/>
      <c r="J26" s="58"/>
      <c r="K26" s="58"/>
      <c r="L26" s="58"/>
    </row>
    <row r="27" spans="1:12" x14ac:dyDescent="0.3">
      <c r="A27" s="43"/>
      <c r="B27" s="43"/>
      <c r="C27" s="43"/>
      <c r="D27" s="43"/>
      <c r="E27" s="43"/>
      <c r="F27" s="43"/>
      <c r="G27" s="43"/>
      <c r="H27" s="43"/>
      <c r="I27" s="43"/>
      <c r="J27" s="43"/>
      <c r="K27" s="43"/>
      <c r="L27" s="43"/>
    </row>
    <row r="28" spans="1:12" ht="43.2" x14ac:dyDescent="0.3">
      <c r="A28" s="43"/>
      <c r="B28" s="56" t="s">
        <v>1</v>
      </c>
      <c r="C28" s="56" t="s">
        <v>2</v>
      </c>
      <c r="D28" s="56" t="s">
        <v>3</v>
      </c>
      <c r="E28" s="56" t="s">
        <v>4</v>
      </c>
      <c r="F28" s="56" t="s">
        <v>5</v>
      </c>
      <c r="G28" s="56" t="s">
        <v>6</v>
      </c>
      <c r="H28" s="56" t="s">
        <v>7</v>
      </c>
      <c r="I28" s="56" t="s">
        <v>50</v>
      </c>
      <c r="J28" s="56" t="s">
        <v>8</v>
      </c>
      <c r="K28" s="56" t="s">
        <v>9</v>
      </c>
      <c r="L28" s="83" t="s">
        <v>10</v>
      </c>
    </row>
    <row r="29" spans="1:12" x14ac:dyDescent="0.3">
      <c r="A29" s="84" t="s">
        <v>35</v>
      </c>
      <c r="B29" s="54">
        <v>1.7589001000000001E-4</v>
      </c>
      <c r="C29" s="54">
        <v>0</v>
      </c>
      <c r="D29" s="54">
        <v>2.6830679369000001</v>
      </c>
      <c r="E29" s="54">
        <v>0.37559915920999998</v>
      </c>
      <c r="F29" s="54">
        <v>0.20301650737000002</v>
      </c>
      <c r="G29" s="54">
        <v>0</v>
      </c>
      <c r="H29" s="54">
        <v>9.7443044899999994E-3</v>
      </c>
      <c r="I29" s="54">
        <v>0</v>
      </c>
      <c r="J29" s="54">
        <v>7.2599923189999999E-2</v>
      </c>
      <c r="K29" s="54">
        <v>0</v>
      </c>
      <c r="L29" s="54">
        <v>3.34420372117</v>
      </c>
    </row>
    <row r="30" spans="1:12" x14ac:dyDescent="0.3">
      <c r="A30" s="84" t="s">
        <v>198</v>
      </c>
      <c r="B30" s="54">
        <v>9.0024173590000006E-2</v>
      </c>
      <c r="C30" s="54">
        <v>2.12895534E-3</v>
      </c>
      <c r="D30" s="54">
        <v>3.8416783369999999E-2</v>
      </c>
      <c r="E30" s="54">
        <v>1.596007239E-2</v>
      </c>
      <c r="F30" s="54">
        <v>4.6026619429999999E-2</v>
      </c>
      <c r="G30" s="54">
        <v>1.1261894E-4</v>
      </c>
      <c r="H30" s="54">
        <v>4.1872615000000001E-4</v>
      </c>
      <c r="I30" s="54">
        <v>0</v>
      </c>
      <c r="J30" s="54">
        <v>2.51852927E-3</v>
      </c>
      <c r="K30" s="54">
        <v>8.6820250000000003E-5</v>
      </c>
      <c r="L30" s="54">
        <v>0.19569329873000002</v>
      </c>
    </row>
    <row r="31" spans="1:12" ht="28.8" x14ac:dyDescent="0.3">
      <c r="A31" s="107" t="s">
        <v>202</v>
      </c>
      <c r="B31" s="54">
        <v>0</v>
      </c>
      <c r="C31" s="54">
        <v>0</v>
      </c>
      <c r="D31" s="54">
        <v>0</v>
      </c>
      <c r="E31" s="54">
        <v>0</v>
      </c>
      <c r="F31" s="54">
        <v>0</v>
      </c>
      <c r="G31" s="54">
        <v>0</v>
      </c>
      <c r="H31" s="54">
        <v>0</v>
      </c>
      <c r="I31" s="54">
        <v>0</v>
      </c>
      <c r="J31" s="54">
        <v>0</v>
      </c>
      <c r="K31" s="54">
        <v>0</v>
      </c>
      <c r="L31" s="54">
        <v>0</v>
      </c>
    </row>
    <row r="32" spans="1:12" x14ac:dyDescent="0.3">
      <c r="A32" s="111" t="s">
        <v>220</v>
      </c>
      <c r="B32" s="54">
        <v>0</v>
      </c>
      <c r="C32" s="54">
        <v>0</v>
      </c>
      <c r="D32" s="54">
        <v>0</v>
      </c>
      <c r="E32" s="54">
        <v>0</v>
      </c>
      <c r="F32" s="54">
        <v>0</v>
      </c>
      <c r="G32" s="54">
        <v>0</v>
      </c>
      <c r="H32" s="54">
        <v>0</v>
      </c>
      <c r="I32" s="54">
        <v>0</v>
      </c>
      <c r="J32" s="54">
        <v>0</v>
      </c>
      <c r="K32" s="54">
        <v>0</v>
      </c>
      <c r="L32" s="54">
        <v>0</v>
      </c>
    </row>
    <row r="33" spans="1:12" x14ac:dyDescent="0.3">
      <c r="A33" s="111" t="s">
        <v>221</v>
      </c>
      <c r="B33" s="54">
        <v>0</v>
      </c>
      <c r="C33" s="54">
        <v>0</v>
      </c>
      <c r="D33" s="54">
        <v>0</v>
      </c>
      <c r="E33" s="54">
        <v>0</v>
      </c>
      <c r="F33" s="54">
        <v>0</v>
      </c>
      <c r="G33" s="54">
        <v>0</v>
      </c>
      <c r="H33" s="54">
        <v>0</v>
      </c>
      <c r="I33" s="54">
        <v>0</v>
      </c>
      <c r="J33" s="54">
        <v>0</v>
      </c>
      <c r="K33" s="54">
        <v>0</v>
      </c>
      <c r="L33" s="54">
        <v>0</v>
      </c>
    </row>
    <row r="34" spans="1:12" x14ac:dyDescent="0.3">
      <c r="A34" s="112" t="s">
        <v>200</v>
      </c>
      <c r="B34" s="54">
        <v>0</v>
      </c>
      <c r="C34" s="54">
        <v>0</v>
      </c>
      <c r="D34" s="54">
        <v>0</v>
      </c>
      <c r="E34" s="54">
        <v>0</v>
      </c>
      <c r="F34" s="54">
        <v>0</v>
      </c>
      <c r="G34" s="54">
        <v>0</v>
      </c>
      <c r="H34" s="54">
        <v>0</v>
      </c>
      <c r="I34" s="54">
        <v>0</v>
      </c>
      <c r="J34" s="54">
        <v>0</v>
      </c>
      <c r="K34" s="54">
        <v>0</v>
      </c>
      <c r="L34" s="54">
        <v>0</v>
      </c>
    </row>
    <row r="35" spans="1:12" x14ac:dyDescent="0.3">
      <c r="A35" s="112" t="s">
        <v>201</v>
      </c>
      <c r="B35" s="54">
        <v>0</v>
      </c>
      <c r="C35" s="54">
        <v>0</v>
      </c>
      <c r="D35" s="54">
        <v>0</v>
      </c>
      <c r="E35" s="54">
        <v>0</v>
      </c>
      <c r="F35" s="54">
        <v>0</v>
      </c>
      <c r="G35" s="54">
        <v>0</v>
      </c>
      <c r="H35" s="54">
        <v>0</v>
      </c>
      <c r="I35" s="54">
        <v>0</v>
      </c>
      <c r="J35" s="54">
        <v>0</v>
      </c>
      <c r="K35" s="54">
        <v>0</v>
      </c>
      <c r="L35" s="54">
        <v>0</v>
      </c>
    </row>
    <row r="36" spans="1:12" x14ac:dyDescent="0.3">
      <c r="A36" s="84" t="s">
        <v>36</v>
      </c>
      <c r="B36" s="54">
        <v>0</v>
      </c>
      <c r="C36" s="54">
        <v>0</v>
      </c>
      <c r="D36" s="54">
        <v>0</v>
      </c>
      <c r="E36" s="54">
        <v>0</v>
      </c>
      <c r="F36" s="54">
        <v>0</v>
      </c>
      <c r="G36" s="54">
        <v>0</v>
      </c>
      <c r="H36" s="54">
        <v>0</v>
      </c>
      <c r="I36" s="54">
        <v>0</v>
      </c>
      <c r="J36" s="54">
        <v>0</v>
      </c>
      <c r="K36" s="54">
        <v>0</v>
      </c>
      <c r="L36" s="54">
        <v>0</v>
      </c>
    </row>
    <row r="37" spans="1:12" x14ac:dyDescent="0.3">
      <c r="A37" s="84" t="s">
        <v>37</v>
      </c>
      <c r="B37" s="54">
        <v>0</v>
      </c>
      <c r="C37" s="54">
        <v>0</v>
      </c>
      <c r="D37" s="54">
        <v>0</v>
      </c>
      <c r="E37" s="54">
        <v>0</v>
      </c>
      <c r="F37" s="54">
        <v>0</v>
      </c>
      <c r="G37" s="54">
        <v>0</v>
      </c>
      <c r="H37" s="54">
        <v>0</v>
      </c>
      <c r="I37" s="54">
        <v>0</v>
      </c>
      <c r="J37" s="54">
        <v>0</v>
      </c>
      <c r="K37" s="54">
        <v>0</v>
      </c>
      <c r="L37" s="54">
        <v>0</v>
      </c>
    </row>
    <row r="38" spans="1:12" x14ac:dyDescent="0.3">
      <c r="A38" s="39" t="s">
        <v>38</v>
      </c>
      <c r="B38" s="54">
        <v>0</v>
      </c>
      <c r="C38" s="54">
        <v>0</v>
      </c>
      <c r="D38" s="54">
        <v>0</v>
      </c>
      <c r="E38" s="54">
        <v>0</v>
      </c>
      <c r="F38" s="54">
        <v>0</v>
      </c>
      <c r="G38" s="54">
        <v>0</v>
      </c>
      <c r="H38" s="54">
        <v>0</v>
      </c>
      <c r="I38" s="54">
        <v>0</v>
      </c>
      <c r="J38" s="54">
        <v>0</v>
      </c>
      <c r="K38" s="54">
        <v>0</v>
      </c>
      <c r="L38" s="54">
        <v>0</v>
      </c>
    </row>
    <row r="39" spans="1:12" x14ac:dyDescent="0.3">
      <c r="A39" s="39" t="s">
        <v>9</v>
      </c>
      <c r="B39" s="54">
        <v>0</v>
      </c>
      <c r="C39" s="54">
        <v>0</v>
      </c>
      <c r="D39" s="54">
        <v>0</v>
      </c>
      <c r="E39" s="54">
        <v>0</v>
      </c>
      <c r="F39" s="54">
        <v>0</v>
      </c>
      <c r="G39" s="54">
        <v>0</v>
      </c>
      <c r="H39" s="54">
        <v>0</v>
      </c>
      <c r="I39" s="54">
        <v>0</v>
      </c>
      <c r="J39" s="54">
        <v>0</v>
      </c>
      <c r="K39" s="54">
        <v>0</v>
      </c>
      <c r="L39" s="54">
        <v>0</v>
      </c>
    </row>
    <row r="40" spans="1:12" x14ac:dyDescent="0.3">
      <c r="A40" s="59" t="s">
        <v>10</v>
      </c>
      <c r="B40" s="48">
        <v>9.0200063600000005E-2</v>
      </c>
      <c r="C40" s="48">
        <v>2.12895534E-3</v>
      </c>
      <c r="D40" s="48">
        <v>2.7214847202700003</v>
      </c>
      <c r="E40" s="48">
        <v>0.3915592316</v>
      </c>
      <c r="F40" s="48">
        <v>0.24904312680000001</v>
      </c>
      <c r="G40" s="48">
        <v>1.1261894E-4</v>
      </c>
      <c r="H40" s="48">
        <v>1.0163030639999999E-2</v>
      </c>
      <c r="I40" s="48">
        <v>0</v>
      </c>
      <c r="J40" s="48">
        <v>7.5118452459999999E-2</v>
      </c>
      <c r="K40" s="48">
        <v>8.6820250000000003E-5</v>
      </c>
      <c r="L40" s="48">
        <v>3.5398970199000002</v>
      </c>
    </row>
    <row r="45" spans="1:12" ht="15.6" x14ac:dyDescent="0.3">
      <c r="A45" s="37" t="s">
        <v>210</v>
      </c>
      <c r="B45" s="38"/>
      <c r="C45" s="38"/>
      <c r="D45" s="38"/>
      <c r="E45" s="38"/>
      <c r="F45" s="38"/>
      <c r="G45" s="38"/>
      <c r="H45" s="38"/>
      <c r="I45" s="38"/>
      <c r="J45" s="38"/>
      <c r="K45" s="38"/>
      <c r="L45" s="38"/>
    </row>
    <row r="46" spans="1:12" x14ac:dyDescent="0.3">
      <c r="A46" s="57" t="s">
        <v>107</v>
      </c>
      <c r="B46" s="58"/>
      <c r="C46" s="58"/>
      <c r="D46" s="58"/>
      <c r="E46" s="58"/>
      <c r="F46" s="58"/>
      <c r="G46" s="58"/>
      <c r="H46" s="58"/>
      <c r="I46" s="58"/>
      <c r="J46" s="58"/>
      <c r="K46" s="58"/>
      <c r="L46" s="58"/>
    </row>
    <row r="47" spans="1:12" x14ac:dyDescent="0.3">
      <c r="A47" s="43"/>
      <c r="B47" s="43"/>
      <c r="C47" s="43"/>
      <c r="D47" s="43"/>
      <c r="E47" s="43"/>
      <c r="F47" s="43"/>
      <c r="G47" s="43"/>
      <c r="H47" s="43"/>
      <c r="I47" s="43"/>
      <c r="J47" s="43"/>
      <c r="K47" s="43"/>
      <c r="L47" s="43"/>
    </row>
    <row r="48" spans="1:12" ht="43.2" x14ac:dyDescent="0.3">
      <c r="A48" s="43"/>
      <c r="B48" s="56" t="s">
        <v>1</v>
      </c>
      <c r="C48" s="56" t="s">
        <v>2</v>
      </c>
      <c r="D48" s="56" t="s">
        <v>3</v>
      </c>
      <c r="E48" s="56" t="s">
        <v>4</v>
      </c>
      <c r="F48" s="56" t="s">
        <v>5</v>
      </c>
      <c r="G48" s="56" t="s">
        <v>6</v>
      </c>
      <c r="H48" s="56" t="s">
        <v>7</v>
      </c>
      <c r="I48" s="56" t="s">
        <v>50</v>
      </c>
      <c r="J48" s="56" t="s">
        <v>8</v>
      </c>
      <c r="K48" s="56" t="s">
        <v>9</v>
      </c>
      <c r="L48" s="83" t="s">
        <v>10</v>
      </c>
    </row>
    <row r="49" spans="1:12" x14ac:dyDescent="0.3">
      <c r="A49" s="84" t="s">
        <v>35</v>
      </c>
      <c r="B49" s="54">
        <v>1.7589001000000001E-4</v>
      </c>
      <c r="C49" s="54">
        <v>0</v>
      </c>
      <c r="D49" s="54">
        <v>2.6830679369000001</v>
      </c>
      <c r="E49" s="54">
        <v>0.37559915920999998</v>
      </c>
      <c r="F49" s="54">
        <v>0.20301650737000002</v>
      </c>
      <c r="G49" s="54">
        <v>0</v>
      </c>
      <c r="H49" s="54">
        <v>9.7443044899999994E-3</v>
      </c>
      <c r="I49" s="54">
        <v>0</v>
      </c>
      <c r="J49" s="54">
        <v>7.2599923189999999E-2</v>
      </c>
      <c r="K49" s="54">
        <v>0</v>
      </c>
      <c r="L49" s="54">
        <v>3.34420372117</v>
      </c>
    </row>
    <row r="50" spans="1:12" x14ac:dyDescent="0.3">
      <c r="A50" s="84" t="s">
        <v>198</v>
      </c>
      <c r="B50" s="54">
        <v>9.0024173590000006E-2</v>
      </c>
      <c r="C50" s="54">
        <v>2.12895534E-3</v>
      </c>
      <c r="D50" s="54">
        <v>3.8416783369999999E-2</v>
      </c>
      <c r="E50" s="54">
        <v>1.596007239E-2</v>
      </c>
      <c r="F50" s="54">
        <v>4.6026619429999999E-2</v>
      </c>
      <c r="G50" s="54">
        <v>1.1261894E-4</v>
      </c>
      <c r="H50" s="54">
        <v>4.1872615000000001E-4</v>
      </c>
      <c r="I50" s="54">
        <v>0</v>
      </c>
      <c r="J50" s="54">
        <v>2.51852927E-3</v>
      </c>
      <c r="K50" s="54">
        <v>8.6820250000000003E-5</v>
      </c>
      <c r="L50" s="54">
        <v>0.19569329873000002</v>
      </c>
    </row>
    <row r="51" spans="1:12" ht="28.8" x14ac:dyDescent="0.3">
      <c r="A51" s="107" t="s">
        <v>202</v>
      </c>
      <c r="B51" s="54">
        <v>0</v>
      </c>
      <c r="C51" s="54">
        <v>0</v>
      </c>
      <c r="D51" s="54">
        <v>0</v>
      </c>
      <c r="E51" s="54">
        <v>0</v>
      </c>
      <c r="F51" s="54">
        <v>0</v>
      </c>
      <c r="G51" s="54">
        <v>0</v>
      </c>
      <c r="H51" s="54">
        <v>0</v>
      </c>
      <c r="I51" s="54">
        <v>0</v>
      </c>
      <c r="J51" s="54">
        <v>0</v>
      </c>
      <c r="K51" s="54">
        <v>0</v>
      </c>
      <c r="L51" s="54">
        <v>0</v>
      </c>
    </row>
    <row r="52" spans="1:12" x14ac:dyDescent="0.3">
      <c r="A52" s="111" t="s">
        <v>220</v>
      </c>
      <c r="B52" s="54">
        <v>0</v>
      </c>
      <c r="C52" s="54">
        <v>0</v>
      </c>
      <c r="D52" s="54">
        <v>0</v>
      </c>
      <c r="E52" s="54">
        <v>0</v>
      </c>
      <c r="F52" s="54">
        <v>0</v>
      </c>
      <c r="G52" s="54">
        <v>0</v>
      </c>
      <c r="H52" s="54">
        <v>0</v>
      </c>
      <c r="I52" s="54">
        <v>0</v>
      </c>
      <c r="J52" s="54">
        <v>0</v>
      </c>
      <c r="K52" s="54">
        <v>0</v>
      </c>
      <c r="L52" s="54">
        <v>0</v>
      </c>
    </row>
    <row r="53" spans="1:12" x14ac:dyDescent="0.3">
      <c r="A53" s="111" t="s">
        <v>221</v>
      </c>
      <c r="B53" s="54">
        <v>0</v>
      </c>
      <c r="C53" s="54">
        <v>0</v>
      </c>
      <c r="D53" s="54">
        <v>0</v>
      </c>
      <c r="E53" s="54">
        <v>0</v>
      </c>
      <c r="F53" s="54">
        <v>0</v>
      </c>
      <c r="G53" s="54">
        <v>0</v>
      </c>
      <c r="H53" s="54">
        <v>0</v>
      </c>
      <c r="I53" s="54">
        <v>0</v>
      </c>
      <c r="J53" s="54">
        <v>0</v>
      </c>
      <c r="K53" s="54">
        <v>0</v>
      </c>
      <c r="L53" s="54">
        <v>0</v>
      </c>
    </row>
    <row r="54" spans="1:12" x14ac:dyDescent="0.3">
      <c r="A54" s="112" t="s">
        <v>200</v>
      </c>
      <c r="B54" s="54">
        <v>0</v>
      </c>
      <c r="C54" s="54">
        <v>0</v>
      </c>
      <c r="D54" s="54">
        <v>0</v>
      </c>
      <c r="E54" s="54">
        <v>0</v>
      </c>
      <c r="F54" s="54">
        <v>0</v>
      </c>
      <c r="G54" s="54">
        <v>0</v>
      </c>
      <c r="H54" s="54">
        <v>0</v>
      </c>
      <c r="I54" s="54">
        <v>0</v>
      </c>
      <c r="J54" s="54">
        <v>0</v>
      </c>
      <c r="K54" s="54">
        <v>0</v>
      </c>
      <c r="L54" s="54">
        <v>0</v>
      </c>
    </row>
    <row r="55" spans="1:12" x14ac:dyDescent="0.3">
      <c r="A55" s="112" t="s">
        <v>201</v>
      </c>
      <c r="B55" s="54">
        <v>0</v>
      </c>
      <c r="C55" s="54">
        <v>0</v>
      </c>
      <c r="D55" s="54">
        <v>0</v>
      </c>
      <c r="E55" s="54">
        <v>0</v>
      </c>
      <c r="F55" s="54">
        <v>0</v>
      </c>
      <c r="G55" s="54">
        <v>0</v>
      </c>
      <c r="H55" s="54">
        <v>0</v>
      </c>
      <c r="I55" s="54">
        <v>0</v>
      </c>
      <c r="J55" s="54">
        <v>0</v>
      </c>
      <c r="K55" s="54">
        <v>0</v>
      </c>
      <c r="L55" s="54">
        <v>0</v>
      </c>
    </row>
    <row r="56" spans="1:12" x14ac:dyDescent="0.3">
      <c r="A56" s="84" t="s">
        <v>36</v>
      </c>
      <c r="B56" s="54">
        <v>0</v>
      </c>
      <c r="C56" s="54">
        <v>0</v>
      </c>
      <c r="D56" s="54">
        <v>0</v>
      </c>
      <c r="E56" s="54">
        <v>0</v>
      </c>
      <c r="F56" s="54">
        <v>0</v>
      </c>
      <c r="G56" s="54">
        <v>0</v>
      </c>
      <c r="H56" s="54">
        <v>0</v>
      </c>
      <c r="I56" s="54">
        <v>0</v>
      </c>
      <c r="J56" s="54">
        <v>0</v>
      </c>
      <c r="K56" s="54">
        <v>0</v>
      </c>
      <c r="L56" s="54">
        <v>0</v>
      </c>
    </row>
    <row r="57" spans="1:12" x14ac:dyDescent="0.3">
      <c r="A57" s="39" t="s">
        <v>37</v>
      </c>
      <c r="B57" s="54">
        <v>0</v>
      </c>
      <c r="C57" s="54">
        <v>0</v>
      </c>
      <c r="D57" s="54">
        <v>0</v>
      </c>
      <c r="E57" s="54">
        <v>0</v>
      </c>
      <c r="F57" s="54">
        <v>0</v>
      </c>
      <c r="G57" s="54">
        <v>0</v>
      </c>
      <c r="H57" s="54">
        <v>0</v>
      </c>
      <c r="I57" s="54">
        <v>0</v>
      </c>
      <c r="J57" s="54">
        <v>0</v>
      </c>
      <c r="K57" s="54">
        <v>0</v>
      </c>
      <c r="L57" s="54">
        <v>0</v>
      </c>
    </row>
    <row r="58" spans="1:12" x14ac:dyDescent="0.3">
      <c r="A58" s="39" t="s">
        <v>38</v>
      </c>
      <c r="B58" s="54">
        <v>0</v>
      </c>
      <c r="C58" s="54">
        <v>0</v>
      </c>
      <c r="D58" s="54">
        <v>0</v>
      </c>
      <c r="E58" s="54">
        <v>0</v>
      </c>
      <c r="F58" s="54">
        <v>0</v>
      </c>
      <c r="G58" s="54">
        <v>0</v>
      </c>
      <c r="H58" s="54">
        <v>0</v>
      </c>
      <c r="I58" s="54">
        <v>0</v>
      </c>
      <c r="J58" s="54">
        <v>0</v>
      </c>
      <c r="K58" s="54">
        <v>0</v>
      </c>
      <c r="L58" s="54">
        <v>0</v>
      </c>
    </row>
    <row r="59" spans="1:12" x14ac:dyDescent="0.3">
      <c r="A59" s="39" t="s">
        <v>9</v>
      </c>
      <c r="B59" s="54">
        <v>0</v>
      </c>
      <c r="C59" s="54">
        <v>0</v>
      </c>
      <c r="D59" s="54">
        <v>0</v>
      </c>
      <c r="E59" s="54">
        <v>0</v>
      </c>
      <c r="F59" s="54">
        <v>0</v>
      </c>
      <c r="G59" s="54">
        <v>0</v>
      </c>
      <c r="H59" s="54">
        <v>0</v>
      </c>
      <c r="I59" s="54">
        <v>0</v>
      </c>
      <c r="J59" s="54">
        <v>0</v>
      </c>
      <c r="K59" s="54">
        <v>0</v>
      </c>
      <c r="L59" s="54">
        <v>0</v>
      </c>
    </row>
    <row r="60" spans="1:12" x14ac:dyDescent="0.3">
      <c r="A60" s="59" t="s">
        <v>10</v>
      </c>
      <c r="B60" s="48">
        <v>9.0200063600000005E-2</v>
      </c>
      <c r="C60" s="48">
        <v>2.12895534E-3</v>
      </c>
      <c r="D60" s="48">
        <v>2.7214847202700003</v>
      </c>
      <c r="E60" s="48">
        <v>0.3915592316</v>
      </c>
      <c r="F60" s="48">
        <v>0.24904312680000001</v>
      </c>
      <c r="G60" s="48">
        <v>1.1261894E-4</v>
      </c>
      <c r="H60" s="48">
        <v>1.0163030639999999E-2</v>
      </c>
      <c r="I60" s="48">
        <v>0</v>
      </c>
      <c r="J60" s="48">
        <v>7.5118452459999999E-2</v>
      </c>
      <c r="K60" s="48">
        <v>8.6820250000000003E-5</v>
      </c>
      <c r="L60" s="48">
        <v>3.5398970199000002</v>
      </c>
    </row>
    <row r="62" spans="1:12" x14ac:dyDescent="0.3">
      <c r="L62" s="80" t="s">
        <v>206</v>
      </c>
    </row>
    <row r="537" spans="2:2" ht="28.8" x14ac:dyDescent="0.3">
      <c r="B537" s="403" t="s">
        <v>1941</v>
      </c>
    </row>
    <row r="538" spans="2:2" ht="28.8" x14ac:dyDescent="0.3">
      <c r="B538" s="403" t="s">
        <v>1942</v>
      </c>
    </row>
    <row r="539" spans="2:2" ht="28.8" x14ac:dyDescent="0.3">
      <c r="B539" s="403" t="s">
        <v>1943</v>
      </c>
    </row>
    <row r="540" spans="2:2" ht="28.8" x14ac:dyDescent="0.3">
      <c r="B540" s="403" t="s">
        <v>1944</v>
      </c>
    </row>
    <row r="541" spans="2:2" ht="28.8" x14ac:dyDescent="0.3">
      <c r="B541" s="403" t="s">
        <v>1945</v>
      </c>
    </row>
    <row r="542" spans="2:2" ht="28.8" x14ac:dyDescent="0.3">
      <c r="B542" s="403" t="s">
        <v>1946</v>
      </c>
    </row>
    <row r="543" spans="2:2" ht="28.8" x14ac:dyDescent="0.3">
      <c r="B543" s="403" t="s">
        <v>1947</v>
      </c>
    </row>
    <row r="544" spans="2:2" ht="43.2" x14ac:dyDescent="0.3">
      <c r="B544" s="403" t="s">
        <v>1948</v>
      </c>
    </row>
    <row r="545" spans="2:2" ht="28.8" x14ac:dyDescent="0.3">
      <c r="B545" s="403" t="s">
        <v>1949</v>
      </c>
    </row>
    <row r="546" spans="2:2" ht="28.8" x14ac:dyDescent="0.3">
      <c r="B546" s="403" t="s">
        <v>1950</v>
      </c>
    </row>
    <row r="547" spans="2:2" ht="28.8" x14ac:dyDescent="0.3">
      <c r="B547" s="403" t="s">
        <v>1951</v>
      </c>
    </row>
    <row r="548" spans="2:2" ht="28.8" x14ac:dyDescent="0.3">
      <c r="B548" s="403" t="s">
        <v>1952</v>
      </c>
    </row>
    <row r="549" spans="2:2" ht="28.8" x14ac:dyDescent="0.3">
      <c r="B549" s="403" t="s">
        <v>1953</v>
      </c>
    </row>
    <row r="550" spans="2:2" ht="28.8" x14ac:dyDescent="0.3">
      <c r="B550" s="403" t="s">
        <v>1954</v>
      </c>
    </row>
  </sheetData>
  <protectedRanges>
    <protectedRange sqref="B537:B543" name="Mortgage Assets III_1_2"/>
    <protectedRange sqref="B544:B550" name="Mortgage Assets III_1_2_1"/>
  </protectedRanges>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550"/>
  <sheetViews>
    <sheetView zoomScale="85" zoomScaleNormal="85" zoomScaleSheetLayoutView="55" workbookViewId="0">
      <selection activeCell="N15" sqref="N15"/>
    </sheetView>
  </sheetViews>
  <sheetFormatPr defaultColWidth="9.109375" defaultRowHeight="14.4" x14ac:dyDescent="0.3"/>
  <cols>
    <col min="1" max="1" width="24" style="39" customWidth="1"/>
    <col min="2" max="10" width="14.6640625" style="39" customWidth="1"/>
    <col min="11" max="11" width="10.88671875" style="39" customWidth="1"/>
    <col min="12" max="12" width="10.6640625" style="39" customWidth="1"/>
    <col min="13" max="18" width="9.109375" style="39"/>
    <col min="19" max="19" width="9.109375" style="39" customWidth="1"/>
    <col min="20" max="16384" width="9.109375" style="39"/>
  </cols>
  <sheetData>
    <row r="4" spans="1:12" x14ac:dyDescent="0.3">
      <c r="A4" s="38"/>
      <c r="B4" s="38"/>
      <c r="C4" s="38"/>
      <c r="D4" s="38"/>
      <c r="E4" s="38"/>
      <c r="F4" s="38"/>
      <c r="G4" s="38"/>
      <c r="H4" s="38"/>
      <c r="I4" s="38"/>
      <c r="J4" s="38"/>
      <c r="K4" s="38"/>
      <c r="L4" s="38"/>
    </row>
    <row r="5" spans="1:12" ht="15.6" x14ac:dyDescent="0.3">
      <c r="A5" s="37" t="s">
        <v>173</v>
      </c>
      <c r="B5" s="38"/>
      <c r="C5" s="38"/>
      <c r="D5" s="38"/>
      <c r="E5" s="38"/>
      <c r="F5" s="38"/>
      <c r="G5" s="38"/>
      <c r="H5" s="38"/>
      <c r="I5" s="38"/>
      <c r="J5" s="38"/>
      <c r="K5" s="38"/>
      <c r="L5" s="38"/>
    </row>
    <row r="6" spans="1:12" x14ac:dyDescent="0.3">
      <c r="A6" s="57" t="s">
        <v>108</v>
      </c>
      <c r="B6" s="58"/>
      <c r="C6" s="58"/>
      <c r="D6" s="58"/>
      <c r="E6" s="58"/>
      <c r="F6" s="58"/>
      <c r="G6" s="58"/>
      <c r="H6" s="58"/>
      <c r="I6" s="58"/>
      <c r="J6" s="58"/>
      <c r="K6" s="58"/>
      <c r="L6" s="58"/>
    </row>
    <row r="7" spans="1:12" x14ac:dyDescent="0.3">
      <c r="A7" s="43"/>
      <c r="B7" s="43"/>
      <c r="C7" s="43"/>
      <c r="D7" s="43"/>
      <c r="E7" s="43"/>
      <c r="F7" s="43"/>
      <c r="G7" s="43"/>
      <c r="H7" s="43"/>
      <c r="I7" s="43"/>
      <c r="J7" s="43"/>
      <c r="K7" s="43"/>
      <c r="L7" s="43"/>
    </row>
    <row r="8" spans="1:12" ht="43.2" x14ac:dyDescent="0.3">
      <c r="A8" s="43"/>
      <c r="B8" s="56" t="s">
        <v>1</v>
      </c>
      <c r="C8" s="56" t="s">
        <v>2</v>
      </c>
      <c r="D8" s="56" t="s">
        <v>3</v>
      </c>
      <c r="E8" s="56" t="s">
        <v>4</v>
      </c>
      <c r="F8" s="56" t="s">
        <v>5</v>
      </c>
      <c r="G8" s="56" t="s">
        <v>6</v>
      </c>
      <c r="H8" s="56" t="s">
        <v>7</v>
      </c>
      <c r="I8" s="56" t="s">
        <v>50</v>
      </c>
      <c r="J8" s="56" t="s">
        <v>8</v>
      </c>
      <c r="K8" s="56" t="s">
        <v>9</v>
      </c>
      <c r="L8" s="83" t="s">
        <v>10</v>
      </c>
    </row>
    <row r="9" spans="1:12" x14ac:dyDescent="0.3">
      <c r="A9" s="39" t="s">
        <v>40</v>
      </c>
      <c r="B9" s="54">
        <v>0</v>
      </c>
      <c r="C9" s="54">
        <v>0</v>
      </c>
      <c r="D9" s="54">
        <v>0</v>
      </c>
      <c r="E9" s="54">
        <v>0</v>
      </c>
      <c r="F9" s="54">
        <v>9.4782568999999997E-4</v>
      </c>
      <c r="G9" s="54">
        <v>0</v>
      </c>
      <c r="H9" s="54">
        <v>0</v>
      </c>
      <c r="I9" s="54">
        <v>0</v>
      </c>
      <c r="J9" s="54">
        <v>0</v>
      </c>
      <c r="K9" s="54">
        <v>0</v>
      </c>
      <c r="L9" s="54">
        <v>9.4782568999999997E-4</v>
      </c>
    </row>
    <row r="10" spans="1:12" x14ac:dyDescent="0.3">
      <c r="A10" s="39" t="s">
        <v>125</v>
      </c>
      <c r="B10" s="54">
        <v>4.780615E-5</v>
      </c>
      <c r="C10" s="54">
        <v>0</v>
      </c>
      <c r="D10" s="54">
        <v>0</v>
      </c>
      <c r="E10" s="54">
        <v>0</v>
      </c>
      <c r="F10" s="54">
        <v>6.6739990000000001E-5</v>
      </c>
      <c r="G10" s="54">
        <v>0</v>
      </c>
      <c r="H10" s="54">
        <v>0</v>
      </c>
      <c r="I10" s="54">
        <v>0</v>
      </c>
      <c r="J10" s="54">
        <v>0</v>
      </c>
      <c r="K10" s="54">
        <v>0</v>
      </c>
      <c r="L10" s="54">
        <v>1.1454613999999999E-4</v>
      </c>
    </row>
    <row r="11" spans="1:12" x14ac:dyDescent="0.3">
      <c r="A11" s="39" t="s">
        <v>41</v>
      </c>
      <c r="B11" s="54">
        <v>5.0149042999999996E-4</v>
      </c>
      <c r="C11" s="54">
        <v>0</v>
      </c>
      <c r="D11" s="54">
        <v>4.0109753000000005E-4</v>
      </c>
      <c r="E11" s="54">
        <v>8.3458153199999999E-3</v>
      </c>
      <c r="F11" s="54">
        <v>6.9625539900000002E-3</v>
      </c>
      <c r="G11" s="54">
        <v>0</v>
      </c>
      <c r="H11" s="54">
        <v>0</v>
      </c>
      <c r="I11" s="54">
        <v>0</v>
      </c>
      <c r="J11" s="54">
        <v>0</v>
      </c>
      <c r="K11" s="54">
        <v>0</v>
      </c>
      <c r="L11" s="54">
        <v>1.621095727E-2</v>
      </c>
    </row>
    <row r="12" spans="1:12" x14ac:dyDescent="0.3">
      <c r="A12" s="39" t="s">
        <v>42</v>
      </c>
      <c r="B12" s="54">
        <v>6.4896581999999991E-4</v>
      </c>
      <c r="C12" s="54">
        <v>0</v>
      </c>
      <c r="D12" s="54">
        <v>0</v>
      </c>
      <c r="E12" s="54">
        <v>0</v>
      </c>
      <c r="F12" s="54">
        <v>1.2721473109999999E-2</v>
      </c>
      <c r="G12" s="54">
        <v>0</v>
      </c>
      <c r="H12" s="54">
        <v>0</v>
      </c>
      <c r="I12" s="54">
        <v>0</v>
      </c>
      <c r="J12" s="54">
        <v>0</v>
      </c>
      <c r="K12" s="54">
        <v>0</v>
      </c>
      <c r="L12" s="54">
        <v>1.3370438929999999E-2</v>
      </c>
    </row>
    <row r="13" spans="1:12" x14ac:dyDescent="0.3">
      <c r="A13" s="39" t="s">
        <v>43</v>
      </c>
      <c r="B13" s="54">
        <v>8.9001801200000008E-2</v>
      </c>
      <c r="C13" s="54">
        <v>2.12895534E-3</v>
      </c>
      <c r="D13" s="54">
        <v>2.7210836226999997</v>
      </c>
      <c r="E13" s="54">
        <v>0.38321341628</v>
      </c>
      <c r="F13" s="54">
        <v>0.22834453402000002</v>
      </c>
      <c r="G13" s="54">
        <v>1.1261894E-4</v>
      </c>
      <c r="H13" s="54">
        <v>1.0163030640000001E-2</v>
      </c>
      <c r="I13" s="54">
        <v>0</v>
      </c>
      <c r="J13" s="54">
        <v>7.5118452459999999E-2</v>
      </c>
      <c r="K13" s="54">
        <v>8.6820250000000003E-5</v>
      </c>
      <c r="L13" s="54">
        <v>3.5092532518299993</v>
      </c>
    </row>
    <row r="14" spans="1:12" x14ac:dyDescent="0.3">
      <c r="A14" s="59" t="s">
        <v>10</v>
      </c>
      <c r="B14" s="48">
        <v>9.0200063600000005E-2</v>
      </c>
      <c r="C14" s="48">
        <v>2.12895534E-3</v>
      </c>
      <c r="D14" s="48">
        <v>2.7214847202299999</v>
      </c>
      <c r="E14" s="48">
        <v>0.3915592316</v>
      </c>
      <c r="F14" s="48">
        <v>0.24904312680000001</v>
      </c>
      <c r="G14" s="48">
        <v>1.1261894E-4</v>
      </c>
      <c r="H14" s="48">
        <v>1.0163030640000001E-2</v>
      </c>
      <c r="I14" s="48">
        <v>0</v>
      </c>
      <c r="J14" s="48">
        <v>7.5118452459999999E-2</v>
      </c>
      <c r="K14" s="48">
        <v>8.6820250000000003E-5</v>
      </c>
      <c r="L14" s="48">
        <v>3.5398970198599993</v>
      </c>
    </row>
    <row r="15" spans="1:12" x14ac:dyDescent="0.3">
      <c r="B15" s="52"/>
      <c r="C15" s="52"/>
      <c r="D15" s="52"/>
      <c r="E15" s="52"/>
      <c r="F15" s="52"/>
      <c r="G15" s="52"/>
      <c r="H15" s="52"/>
      <c r="I15" s="52"/>
      <c r="J15" s="52"/>
      <c r="K15" s="52"/>
      <c r="L15" s="52"/>
    </row>
    <row r="16" spans="1:12" x14ac:dyDescent="0.3">
      <c r="B16" s="52"/>
      <c r="C16" s="52"/>
      <c r="D16" s="52"/>
      <c r="E16" s="52"/>
      <c r="F16" s="52"/>
      <c r="G16" s="52"/>
      <c r="H16" s="52"/>
      <c r="I16" s="52"/>
      <c r="J16" s="52"/>
      <c r="K16" s="52"/>
      <c r="L16" s="52"/>
    </row>
    <row r="19" spans="1:12" ht="15.6" x14ac:dyDescent="0.3">
      <c r="A19" s="37" t="s">
        <v>174</v>
      </c>
      <c r="B19" s="38"/>
      <c r="C19" s="38"/>
      <c r="D19" s="38"/>
      <c r="E19" s="38"/>
      <c r="F19" s="38"/>
      <c r="G19" s="38"/>
      <c r="H19" s="38"/>
      <c r="I19" s="38"/>
      <c r="J19" s="38"/>
      <c r="K19" s="38"/>
      <c r="L19" s="38"/>
    </row>
    <row r="20" spans="1:12" x14ac:dyDescent="0.3">
      <c r="A20" s="57" t="s">
        <v>109</v>
      </c>
      <c r="B20" s="58"/>
      <c r="C20" s="58"/>
      <c r="D20" s="58"/>
      <c r="E20" s="58"/>
      <c r="F20" s="58"/>
      <c r="G20" s="58"/>
      <c r="H20" s="58"/>
      <c r="I20" s="58"/>
      <c r="J20" s="58"/>
      <c r="K20" s="58"/>
      <c r="L20" s="58"/>
    </row>
    <row r="21" spans="1:12" x14ac:dyDescent="0.3">
      <c r="A21" s="43"/>
      <c r="B21" s="43"/>
      <c r="C21" s="43"/>
      <c r="D21" s="43"/>
      <c r="E21" s="43"/>
      <c r="F21" s="43"/>
      <c r="G21" s="43"/>
      <c r="H21" s="43"/>
      <c r="I21" s="43"/>
      <c r="J21" s="43"/>
      <c r="K21" s="43"/>
      <c r="L21" s="43"/>
    </row>
    <row r="22" spans="1:12" ht="43.2" x14ac:dyDescent="0.3">
      <c r="A22" s="43"/>
      <c r="B22" s="56" t="s">
        <v>1</v>
      </c>
      <c r="C22" s="56" t="s">
        <v>2</v>
      </c>
      <c r="D22" s="56" t="s">
        <v>3</v>
      </c>
      <c r="E22" s="56" t="s">
        <v>4</v>
      </c>
      <c r="F22" s="56" t="s">
        <v>5</v>
      </c>
      <c r="G22" s="56" t="s">
        <v>6</v>
      </c>
      <c r="H22" s="56" t="s">
        <v>7</v>
      </c>
      <c r="I22" s="56" t="s">
        <v>50</v>
      </c>
      <c r="J22" s="56" t="s">
        <v>8</v>
      </c>
      <c r="K22" s="56" t="s">
        <v>9</v>
      </c>
      <c r="L22" s="83" t="s">
        <v>10</v>
      </c>
    </row>
    <row r="23" spans="1:12" x14ac:dyDescent="0.3">
      <c r="A23" s="39" t="s">
        <v>44</v>
      </c>
      <c r="B23" s="54">
        <v>3.7525990999999996E-4</v>
      </c>
      <c r="C23" s="54">
        <v>4.6839650000000001E-5</v>
      </c>
      <c r="D23" s="54">
        <v>7.2419359999999997E-5</v>
      </c>
      <c r="E23" s="54">
        <v>2.4890100000000001E-6</v>
      </c>
      <c r="F23" s="54">
        <v>1.0626819999999999E-5</v>
      </c>
      <c r="G23" s="54">
        <v>0</v>
      </c>
      <c r="H23" s="54">
        <v>1.5002450000000001E-5</v>
      </c>
      <c r="I23" s="54">
        <v>0</v>
      </c>
      <c r="J23" s="54">
        <v>0</v>
      </c>
      <c r="K23" s="54">
        <v>0</v>
      </c>
      <c r="L23" s="54">
        <v>5.2263720000000002E-4</v>
      </c>
    </row>
    <row r="24" spans="1:12" x14ac:dyDescent="0.3">
      <c r="A24" s="39" t="s">
        <v>126</v>
      </c>
      <c r="B24" s="54">
        <v>7.2425839800000008E-3</v>
      </c>
      <c r="C24" s="54">
        <v>1.2157432000000001E-4</v>
      </c>
      <c r="D24" s="54">
        <v>1.5438675600000001E-3</v>
      </c>
      <c r="E24" s="54">
        <v>0</v>
      </c>
      <c r="F24" s="54">
        <v>1.4268977499999999E-3</v>
      </c>
      <c r="G24" s="54">
        <v>0</v>
      </c>
      <c r="H24" s="54">
        <v>1.2018314999999999E-4</v>
      </c>
      <c r="I24" s="54">
        <v>0</v>
      </c>
      <c r="J24" s="54">
        <v>4.4567599999999997E-5</v>
      </c>
      <c r="K24" s="54">
        <v>0</v>
      </c>
      <c r="L24" s="54">
        <v>1.0499674359999999E-2</v>
      </c>
    </row>
    <row r="25" spans="1:12" x14ac:dyDescent="0.3">
      <c r="A25" s="39" t="s">
        <v>45</v>
      </c>
      <c r="B25" s="54">
        <v>7.8614130199999993E-3</v>
      </c>
      <c r="C25" s="54">
        <v>0</v>
      </c>
      <c r="D25" s="54">
        <v>9.8507339000000011E-4</v>
      </c>
      <c r="E25" s="54">
        <v>0</v>
      </c>
      <c r="F25" s="54">
        <v>1.5459578E-3</v>
      </c>
      <c r="G25" s="54">
        <v>1.1261894E-4</v>
      </c>
      <c r="H25" s="54">
        <v>5.5137599999999999E-5</v>
      </c>
      <c r="I25" s="54">
        <v>0</v>
      </c>
      <c r="J25" s="54">
        <v>0</v>
      </c>
      <c r="K25" s="54">
        <v>0</v>
      </c>
      <c r="L25" s="54">
        <v>1.056020075E-2</v>
      </c>
    </row>
    <row r="26" spans="1:12" x14ac:dyDescent="0.3">
      <c r="A26" s="39" t="s">
        <v>46</v>
      </c>
      <c r="B26" s="54">
        <v>5.0014284440000001E-2</v>
      </c>
      <c r="C26" s="54">
        <v>9.6887116000000007E-4</v>
      </c>
      <c r="D26" s="54">
        <v>8.7371631379999995E-2</v>
      </c>
      <c r="E26" s="54">
        <v>1.2740386140000001E-2</v>
      </c>
      <c r="F26" s="54">
        <v>2.972484089E-2</v>
      </c>
      <c r="G26" s="54">
        <v>0</v>
      </c>
      <c r="H26" s="54">
        <v>2.2840295E-4</v>
      </c>
      <c r="I26" s="54">
        <v>0</v>
      </c>
      <c r="J26" s="54">
        <v>7.282960245999999E-2</v>
      </c>
      <c r="K26" s="54">
        <v>8.6820250000000003E-5</v>
      </c>
      <c r="L26" s="54">
        <v>0.25396483967</v>
      </c>
    </row>
    <row r="27" spans="1:12" x14ac:dyDescent="0.3">
      <c r="A27" s="39" t="s">
        <v>48</v>
      </c>
      <c r="B27" s="54">
        <v>2.4706522250000001E-2</v>
      </c>
      <c r="C27" s="54">
        <v>9.9167020999999986E-4</v>
      </c>
      <c r="D27" s="54">
        <v>1.5962082617</v>
      </c>
      <c r="E27" s="54">
        <v>0.23223536805</v>
      </c>
      <c r="F27" s="54">
        <v>0.14332421819999999</v>
      </c>
      <c r="G27" s="54">
        <v>0</v>
      </c>
      <c r="H27" s="54">
        <v>9.5440976699999996E-3</v>
      </c>
      <c r="I27" s="54">
        <v>0</v>
      </c>
      <c r="J27" s="54">
        <v>2.2442823999999999E-3</v>
      </c>
      <c r="K27" s="54">
        <v>0</v>
      </c>
      <c r="L27" s="54">
        <v>2.00925442048</v>
      </c>
    </row>
    <row r="28" spans="1:12" x14ac:dyDescent="0.3">
      <c r="A28" s="39" t="s">
        <v>47</v>
      </c>
      <c r="B28" s="54">
        <v>0</v>
      </c>
      <c r="C28" s="54">
        <v>0</v>
      </c>
      <c r="D28" s="54">
        <v>1.0353034667999998</v>
      </c>
      <c r="E28" s="54">
        <v>0.1465809884</v>
      </c>
      <c r="F28" s="54">
        <v>7.3010585340000003E-2</v>
      </c>
      <c r="G28" s="54">
        <v>0</v>
      </c>
      <c r="H28" s="54">
        <v>2.0020682E-4</v>
      </c>
      <c r="I28" s="54">
        <v>0</v>
      </c>
      <c r="J28" s="54">
        <v>0</v>
      </c>
      <c r="K28" s="54">
        <v>0</v>
      </c>
      <c r="L28" s="54">
        <v>1.2550952473599999</v>
      </c>
    </row>
    <row r="29" spans="1:12" x14ac:dyDescent="0.3">
      <c r="A29" s="59" t="s">
        <v>10</v>
      </c>
      <c r="B29" s="48">
        <v>9.0200063600000005E-2</v>
      </c>
      <c r="C29" s="48">
        <v>2.12895534E-3</v>
      </c>
      <c r="D29" s="48">
        <v>2.7214847201899999</v>
      </c>
      <c r="E29" s="48">
        <v>0.3915592316</v>
      </c>
      <c r="F29" s="48">
        <v>0.24904312680000001</v>
      </c>
      <c r="G29" s="48">
        <v>1.1261894E-4</v>
      </c>
      <c r="H29" s="48">
        <v>1.0163030639999999E-2</v>
      </c>
      <c r="I29" s="48">
        <v>0</v>
      </c>
      <c r="J29" s="48">
        <v>7.5118452459999999E-2</v>
      </c>
      <c r="K29" s="48">
        <v>8.6820250000000003E-5</v>
      </c>
      <c r="L29" s="48">
        <v>3.5398970198199997</v>
      </c>
    </row>
    <row r="34" spans="1:12" ht="15.6" x14ac:dyDescent="0.3">
      <c r="A34" s="37" t="s">
        <v>175</v>
      </c>
      <c r="B34" s="38"/>
      <c r="C34" s="38"/>
      <c r="D34" s="38"/>
      <c r="E34" s="38"/>
      <c r="F34" s="38"/>
      <c r="G34" s="38"/>
      <c r="H34" s="38"/>
      <c r="I34" s="38"/>
      <c r="J34" s="38"/>
      <c r="K34" s="38"/>
      <c r="L34" s="38"/>
    </row>
    <row r="35" spans="1:12" x14ac:dyDescent="0.3">
      <c r="A35" s="109" t="s">
        <v>222</v>
      </c>
      <c r="B35" s="58"/>
      <c r="C35" s="58"/>
      <c r="D35" s="58"/>
      <c r="E35" s="58"/>
      <c r="F35" s="58"/>
      <c r="G35" s="58"/>
      <c r="H35" s="58"/>
      <c r="I35" s="58"/>
      <c r="J35" s="58"/>
      <c r="K35" s="58"/>
      <c r="L35" s="58"/>
    </row>
    <row r="36" spans="1:12" x14ac:dyDescent="0.3">
      <c r="A36" s="43"/>
      <c r="B36" s="43"/>
      <c r="C36" s="43"/>
      <c r="D36" s="43"/>
      <c r="E36" s="43"/>
      <c r="F36" s="43"/>
      <c r="G36" s="43"/>
      <c r="H36" s="43"/>
      <c r="I36" s="43"/>
      <c r="J36" s="43"/>
      <c r="K36" s="43"/>
      <c r="L36" s="43"/>
    </row>
    <row r="37" spans="1:12" ht="43.2" x14ac:dyDescent="0.3">
      <c r="A37" s="43"/>
      <c r="B37" s="56" t="s">
        <v>1</v>
      </c>
      <c r="C37" s="56" t="s">
        <v>2</v>
      </c>
      <c r="D37" s="56" t="s">
        <v>3</v>
      </c>
      <c r="E37" s="56" t="s">
        <v>4</v>
      </c>
      <c r="F37" s="56" t="s">
        <v>5</v>
      </c>
      <c r="G37" s="56" t="s">
        <v>6</v>
      </c>
      <c r="H37" s="56" t="s">
        <v>7</v>
      </c>
      <c r="I37" s="56" t="s">
        <v>50</v>
      </c>
      <c r="J37" s="56" t="s">
        <v>8</v>
      </c>
      <c r="K37" s="56" t="s">
        <v>9</v>
      </c>
      <c r="L37" s="83" t="s">
        <v>10</v>
      </c>
    </row>
    <row r="38" spans="1:12" x14ac:dyDescent="0.3">
      <c r="A38" s="20" t="s">
        <v>49</v>
      </c>
      <c r="B38" s="122">
        <v>1.1200000000000001</v>
      </c>
      <c r="C38" s="122">
        <v>0</v>
      </c>
      <c r="D38" s="122">
        <v>0</v>
      </c>
      <c r="E38" s="122">
        <v>0</v>
      </c>
      <c r="F38" s="122">
        <v>0</v>
      </c>
      <c r="G38" s="122">
        <v>0</v>
      </c>
      <c r="H38" s="122">
        <v>0</v>
      </c>
      <c r="I38" s="122">
        <v>0</v>
      </c>
      <c r="J38" s="122">
        <v>0</v>
      </c>
      <c r="K38" s="122">
        <v>0</v>
      </c>
      <c r="L38" s="123">
        <v>0.04</v>
      </c>
    </row>
    <row r="39" spans="1:12" x14ac:dyDescent="0.3">
      <c r="A39" s="42" t="s">
        <v>2652</v>
      </c>
    </row>
    <row r="40" spans="1:12" x14ac:dyDescent="0.3">
      <c r="I40" s="61"/>
    </row>
    <row r="44" spans="1:12" ht="15.6" x14ac:dyDescent="0.3">
      <c r="A44" s="37" t="s">
        <v>176</v>
      </c>
      <c r="B44" s="38"/>
      <c r="C44" s="38"/>
      <c r="D44" s="38"/>
      <c r="E44" s="38"/>
      <c r="F44" s="38"/>
      <c r="G44" s="38"/>
      <c r="H44" s="38"/>
      <c r="I44" s="38"/>
      <c r="J44" s="38"/>
      <c r="K44" s="38"/>
      <c r="L44" s="38"/>
    </row>
    <row r="45" spans="1:12" x14ac:dyDescent="0.3">
      <c r="A45" s="109" t="s">
        <v>159</v>
      </c>
      <c r="B45" s="58"/>
      <c r="C45" s="58"/>
      <c r="D45" s="58"/>
      <c r="E45" s="58"/>
      <c r="F45" s="58"/>
      <c r="G45" s="58"/>
      <c r="H45" s="58"/>
      <c r="I45" s="58"/>
      <c r="J45" s="58"/>
      <c r="K45" s="58"/>
      <c r="L45" s="58"/>
    </row>
    <row r="46" spans="1:12" x14ac:dyDescent="0.3">
      <c r="A46" s="43"/>
      <c r="B46" s="43"/>
      <c r="C46" s="43"/>
      <c r="D46" s="43"/>
      <c r="E46" s="43"/>
      <c r="F46" s="43"/>
      <c r="G46" s="43"/>
      <c r="H46" s="43"/>
      <c r="I46" s="43"/>
      <c r="J46" s="43"/>
      <c r="K46" s="43"/>
      <c r="L46" s="43"/>
    </row>
    <row r="47" spans="1:12" ht="43.2" x14ac:dyDescent="0.3">
      <c r="A47" s="43"/>
      <c r="B47" s="56" t="s">
        <v>1</v>
      </c>
      <c r="C47" s="56" t="s">
        <v>2</v>
      </c>
      <c r="D47" s="56" t="s">
        <v>3</v>
      </c>
      <c r="E47" s="56" t="s">
        <v>4</v>
      </c>
      <c r="F47" s="56" t="s">
        <v>5</v>
      </c>
      <c r="G47" s="56" t="s">
        <v>6</v>
      </c>
      <c r="H47" s="56" t="s">
        <v>7</v>
      </c>
      <c r="I47" s="56" t="s">
        <v>50</v>
      </c>
      <c r="J47" s="56" t="s">
        <v>8</v>
      </c>
      <c r="K47" s="56" t="s">
        <v>9</v>
      </c>
      <c r="L47" s="83" t="s">
        <v>10</v>
      </c>
    </row>
    <row r="48" spans="1:12" x14ac:dyDescent="0.3">
      <c r="A48" s="20" t="s">
        <v>49</v>
      </c>
      <c r="B48" s="125">
        <v>1.51</v>
      </c>
      <c r="C48" s="125">
        <v>0</v>
      </c>
      <c r="D48" s="125">
        <v>0</v>
      </c>
      <c r="E48" s="125">
        <v>0</v>
      </c>
      <c r="F48" s="125">
        <v>0</v>
      </c>
      <c r="G48" s="125">
        <v>0</v>
      </c>
      <c r="H48" s="125">
        <v>0</v>
      </c>
      <c r="I48" s="125">
        <v>0</v>
      </c>
      <c r="J48" s="125">
        <v>0</v>
      </c>
      <c r="K48" s="125">
        <v>0</v>
      </c>
      <c r="L48" s="126">
        <v>3.8536231769774366E-2</v>
      </c>
    </row>
    <row r="49" spans="1:12" x14ac:dyDescent="0.3">
      <c r="A49" s="42" t="s">
        <v>2652</v>
      </c>
    </row>
    <row r="54" spans="1:12" ht="15.6" x14ac:dyDescent="0.3">
      <c r="A54" s="37" t="s">
        <v>177</v>
      </c>
      <c r="B54" s="38"/>
      <c r="C54" s="38"/>
      <c r="D54" s="38"/>
      <c r="E54" s="38"/>
      <c r="F54" s="38"/>
      <c r="G54" s="38"/>
      <c r="H54" s="38"/>
      <c r="I54" s="38"/>
      <c r="J54" s="38"/>
      <c r="K54" s="38"/>
      <c r="L54" s="38"/>
    </row>
    <row r="55" spans="1:12" x14ac:dyDescent="0.3">
      <c r="A55" s="109" t="s">
        <v>142</v>
      </c>
      <c r="B55" s="58"/>
      <c r="C55" s="58"/>
      <c r="D55" s="58"/>
      <c r="E55" s="58"/>
      <c r="F55" s="58"/>
      <c r="G55" s="58"/>
      <c r="H55" s="58"/>
      <c r="I55" s="58"/>
      <c r="J55" s="58"/>
      <c r="K55" s="58"/>
      <c r="L55" s="58"/>
    </row>
    <row r="56" spans="1:12" x14ac:dyDescent="0.3">
      <c r="A56" s="43"/>
      <c r="B56" s="43"/>
      <c r="C56" s="43"/>
      <c r="D56" s="43"/>
      <c r="E56" s="43"/>
      <c r="F56" s="43"/>
      <c r="G56" s="43"/>
      <c r="H56" s="43"/>
      <c r="I56" s="43"/>
      <c r="J56" s="43"/>
      <c r="K56" s="43"/>
      <c r="L56" s="43"/>
    </row>
    <row r="57" spans="1:12" ht="43.2" x14ac:dyDescent="0.3">
      <c r="A57" s="43"/>
      <c r="B57" s="56" t="s">
        <v>1</v>
      </c>
      <c r="C57" s="56" t="s">
        <v>2</v>
      </c>
      <c r="D57" s="56" t="s">
        <v>3</v>
      </c>
      <c r="E57" s="56" t="s">
        <v>4</v>
      </c>
      <c r="F57" s="56" t="s">
        <v>5</v>
      </c>
      <c r="G57" s="56" t="s">
        <v>6</v>
      </c>
      <c r="H57" s="56" t="s">
        <v>7</v>
      </c>
      <c r="I57" s="56" t="s">
        <v>50</v>
      </c>
      <c r="J57" s="56" t="s">
        <v>8</v>
      </c>
      <c r="K57" s="56" t="s">
        <v>9</v>
      </c>
      <c r="L57" s="83" t="s">
        <v>10</v>
      </c>
    </row>
    <row r="58" spans="1:12" x14ac:dyDescent="0.3">
      <c r="A58" s="84" t="s">
        <v>203</v>
      </c>
      <c r="B58" s="127">
        <v>1.51</v>
      </c>
      <c r="C58" s="127">
        <v>0</v>
      </c>
      <c r="D58" s="127">
        <v>0</v>
      </c>
      <c r="E58" s="127">
        <v>0</v>
      </c>
      <c r="F58" s="127">
        <v>0</v>
      </c>
      <c r="G58" s="127">
        <v>0</v>
      </c>
      <c r="H58" s="127">
        <v>0</v>
      </c>
      <c r="I58" s="127">
        <v>0</v>
      </c>
      <c r="J58" s="127">
        <v>0</v>
      </c>
      <c r="K58" s="127">
        <v>0</v>
      </c>
      <c r="L58" s="127">
        <v>3.8536231769774366E-2</v>
      </c>
    </row>
    <row r="59" spans="1:12" x14ac:dyDescent="0.3">
      <c r="A59" s="84" t="s">
        <v>204</v>
      </c>
      <c r="B59" s="127">
        <v>0</v>
      </c>
      <c r="C59" s="127">
        <v>0</v>
      </c>
      <c r="D59" s="127">
        <v>0</v>
      </c>
      <c r="E59" s="127">
        <v>0</v>
      </c>
      <c r="F59" s="127">
        <v>0</v>
      </c>
      <c r="G59" s="127">
        <v>0</v>
      </c>
      <c r="H59" s="127">
        <v>0</v>
      </c>
      <c r="I59" s="127">
        <v>0</v>
      </c>
      <c r="J59" s="127">
        <v>0</v>
      </c>
      <c r="K59" s="127">
        <v>0</v>
      </c>
      <c r="L59" s="127">
        <v>0</v>
      </c>
    </row>
    <row r="60" spans="1:12" x14ac:dyDescent="0.3">
      <c r="A60" s="84" t="s">
        <v>205</v>
      </c>
      <c r="B60" s="127">
        <v>0</v>
      </c>
      <c r="C60" s="127">
        <v>0</v>
      </c>
      <c r="D60" s="127">
        <v>0</v>
      </c>
      <c r="E60" s="127">
        <v>0</v>
      </c>
      <c r="F60" s="127">
        <v>0</v>
      </c>
      <c r="G60" s="127">
        <v>0</v>
      </c>
      <c r="H60" s="127">
        <v>0</v>
      </c>
      <c r="I60" s="127">
        <v>0</v>
      </c>
      <c r="J60" s="127">
        <v>0</v>
      </c>
      <c r="K60" s="127">
        <v>0</v>
      </c>
      <c r="L60" s="127">
        <v>0</v>
      </c>
    </row>
    <row r="61" spans="1:12" x14ac:dyDescent="0.3">
      <c r="A61" s="84" t="s">
        <v>135</v>
      </c>
      <c r="B61" s="127">
        <v>0</v>
      </c>
      <c r="C61" s="127">
        <v>0</v>
      </c>
      <c r="D61" s="127">
        <v>0</v>
      </c>
      <c r="E61" s="127">
        <v>0</v>
      </c>
      <c r="F61" s="127">
        <v>0</v>
      </c>
      <c r="G61" s="127">
        <v>0</v>
      </c>
      <c r="H61" s="127">
        <v>0</v>
      </c>
      <c r="I61" s="127">
        <v>0</v>
      </c>
      <c r="J61" s="127">
        <v>0</v>
      </c>
      <c r="K61" s="127">
        <v>0</v>
      </c>
      <c r="L61" s="127">
        <v>0</v>
      </c>
    </row>
    <row r="62" spans="1:12" x14ac:dyDescent="0.3">
      <c r="A62" s="84" t="s">
        <v>136</v>
      </c>
      <c r="B62" s="127">
        <v>0</v>
      </c>
      <c r="C62" s="127">
        <v>0</v>
      </c>
      <c r="D62" s="127">
        <v>0</v>
      </c>
      <c r="E62" s="127">
        <v>0</v>
      </c>
      <c r="F62" s="127">
        <v>0</v>
      </c>
      <c r="G62" s="127">
        <v>0</v>
      </c>
      <c r="H62" s="127">
        <v>0</v>
      </c>
      <c r="I62" s="127">
        <v>0</v>
      </c>
      <c r="J62" s="127">
        <v>0</v>
      </c>
      <c r="K62" s="127">
        <v>0</v>
      </c>
      <c r="L62" s="127">
        <v>0</v>
      </c>
    </row>
    <row r="63" spans="1:12" x14ac:dyDescent="0.3">
      <c r="A63" s="89" t="s">
        <v>137</v>
      </c>
      <c r="B63" s="128">
        <v>0</v>
      </c>
      <c r="C63" s="128">
        <v>0</v>
      </c>
      <c r="D63" s="128">
        <v>0</v>
      </c>
      <c r="E63" s="128">
        <v>0</v>
      </c>
      <c r="F63" s="128">
        <v>0</v>
      </c>
      <c r="G63" s="128">
        <v>0</v>
      </c>
      <c r="H63" s="128">
        <v>0</v>
      </c>
      <c r="I63" s="128">
        <v>0</v>
      </c>
      <c r="J63" s="128">
        <v>0</v>
      </c>
      <c r="K63" s="128">
        <v>0</v>
      </c>
      <c r="L63" s="128">
        <v>0</v>
      </c>
    </row>
    <row r="68" spans="1:12" ht="15.6" x14ac:dyDescent="0.3">
      <c r="A68" s="37" t="s">
        <v>178</v>
      </c>
      <c r="B68" s="38"/>
      <c r="C68" s="38"/>
      <c r="D68" s="38"/>
      <c r="E68" s="38"/>
      <c r="F68" s="38"/>
      <c r="G68" s="38"/>
      <c r="H68" s="38"/>
      <c r="I68" s="38"/>
      <c r="J68" s="38"/>
      <c r="K68" s="38"/>
      <c r="L68" s="38"/>
    </row>
    <row r="69" spans="1:12" x14ac:dyDescent="0.3">
      <c r="A69" s="109" t="s">
        <v>138</v>
      </c>
      <c r="B69" s="58"/>
      <c r="C69" s="58"/>
      <c r="D69" s="58"/>
      <c r="E69" s="58"/>
      <c r="F69" s="58"/>
      <c r="G69" s="58"/>
      <c r="H69" s="58"/>
      <c r="I69" s="58"/>
      <c r="J69" s="58"/>
      <c r="K69" s="58"/>
      <c r="L69" s="58"/>
    </row>
    <row r="70" spans="1:12" x14ac:dyDescent="0.3">
      <c r="A70" s="43"/>
      <c r="B70" s="43"/>
      <c r="C70" s="43"/>
      <c r="D70" s="43"/>
      <c r="E70" s="43"/>
      <c r="F70" s="43"/>
      <c r="G70" s="43"/>
      <c r="H70" s="43"/>
      <c r="I70" s="43"/>
      <c r="J70" s="43"/>
      <c r="K70" s="43"/>
      <c r="L70" s="43"/>
    </row>
    <row r="71" spans="1:12" ht="43.2" x14ac:dyDescent="0.3">
      <c r="A71" s="43"/>
      <c r="B71" s="56" t="s">
        <v>1</v>
      </c>
      <c r="C71" s="56" t="s">
        <v>2</v>
      </c>
      <c r="D71" s="56" t="s">
        <v>3</v>
      </c>
      <c r="E71" s="56" t="s">
        <v>4</v>
      </c>
      <c r="F71" s="56" t="s">
        <v>5</v>
      </c>
      <c r="G71" s="56" t="s">
        <v>6</v>
      </c>
      <c r="H71" s="56" t="s">
        <v>7</v>
      </c>
      <c r="I71" s="56" t="s">
        <v>50</v>
      </c>
      <c r="J71" s="56" t="s">
        <v>8</v>
      </c>
      <c r="K71" s="56" t="s">
        <v>9</v>
      </c>
      <c r="L71" s="83" t="s">
        <v>10</v>
      </c>
    </row>
    <row r="72" spans="1:12" x14ac:dyDescent="0.3">
      <c r="A72" s="20" t="s">
        <v>139</v>
      </c>
      <c r="B72" s="124">
        <v>0.30342678000000001</v>
      </c>
      <c r="C72" s="124">
        <v>0</v>
      </c>
      <c r="D72" s="124">
        <v>0</v>
      </c>
      <c r="E72" s="124">
        <v>0</v>
      </c>
      <c r="F72" s="124">
        <v>0</v>
      </c>
      <c r="G72" s="124">
        <v>0</v>
      </c>
      <c r="H72" s="124">
        <v>0</v>
      </c>
      <c r="I72" s="124">
        <v>0</v>
      </c>
      <c r="J72" s="124">
        <v>0</v>
      </c>
      <c r="K72" s="124">
        <v>0</v>
      </c>
      <c r="L72" s="110">
        <v>0.30342678000000001</v>
      </c>
    </row>
    <row r="77" spans="1:12" ht="15.6" x14ac:dyDescent="0.3">
      <c r="A77" s="37" t="s">
        <v>179</v>
      </c>
      <c r="B77" s="38"/>
      <c r="C77" s="38"/>
      <c r="D77" s="38"/>
      <c r="E77" s="38"/>
      <c r="F77" s="38"/>
      <c r="G77" s="38"/>
      <c r="H77" s="38"/>
      <c r="I77" s="38"/>
      <c r="J77" s="38"/>
      <c r="K77" s="38"/>
      <c r="L77" s="38"/>
    </row>
    <row r="78" spans="1:12" x14ac:dyDescent="0.3">
      <c r="A78" s="109" t="s">
        <v>140</v>
      </c>
      <c r="B78" s="58"/>
      <c r="C78" s="58"/>
      <c r="D78" s="58"/>
      <c r="E78" s="58"/>
      <c r="F78" s="58"/>
      <c r="G78" s="58"/>
      <c r="H78" s="58"/>
      <c r="I78" s="58"/>
      <c r="J78" s="58"/>
      <c r="K78" s="58"/>
      <c r="L78" s="58"/>
    </row>
    <row r="79" spans="1:12" x14ac:dyDescent="0.3">
      <c r="A79" s="43"/>
      <c r="B79" s="43"/>
      <c r="C79" s="43"/>
      <c r="D79" s="43"/>
      <c r="E79" s="43"/>
      <c r="F79" s="43"/>
      <c r="G79" s="43"/>
      <c r="H79" s="43"/>
      <c r="I79" s="43"/>
      <c r="J79" s="43"/>
      <c r="K79" s="43"/>
      <c r="L79" s="43"/>
    </row>
    <row r="80" spans="1:12" ht="43.2" x14ac:dyDescent="0.3">
      <c r="A80" s="43"/>
      <c r="B80" s="56" t="s">
        <v>1</v>
      </c>
      <c r="C80" s="56" t="s">
        <v>2</v>
      </c>
      <c r="D80" s="56" t="s">
        <v>3</v>
      </c>
      <c r="E80" s="56" t="s">
        <v>4</v>
      </c>
      <c r="F80" s="56" t="s">
        <v>5</v>
      </c>
      <c r="G80" s="56" t="s">
        <v>6</v>
      </c>
      <c r="H80" s="56" t="s">
        <v>7</v>
      </c>
      <c r="I80" s="56" t="s">
        <v>50</v>
      </c>
      <c r="J80" s="56" t="s">
        <v>8</v>
      </c>
      <c r="K80" s="56" t="s">
        <v>9</v>
      </c>
      <c r="L80" s="83" t="s">
        <v>10</v>
      </c>
    </row>
    <row r="81" spans="1:12" x14ac:dyDescent="0.3">
      <c r="A81" s="20" t="s">
        <v>141</v>
      </c>
      <c r="B81" s="113">
        <v>8.5716273185661475E-3</v>
      </c>
      <c r="C81" s="113">
        <v>0</v>
      </c>
      <c r="D81" s="113">
        <v>0</v>
      </c>
      <c r="E81" s="113">
        <v>0</v>
      </c>
      <c r="F81" s="113">
        <v>0</v>
      </c>
      <c r="G81" s="113">
        <v>0</v>
      </c>
      <c r="H81" s="113">
        <v>0</v>
      </c>
      <c r="I81" s="113">
        <v>0</v>
      </c>
      <c r="J81" s="113">
        <v>0</v>
      </c>
      <c r="K81" s="113">
        <v>0</v>
      </c>
      <c r="L81" s="114">
        <v>8.5716273185661475E-3</v>
      </c>
    </row>
    <row r="82" spans="1:12" x14ac:dyDescent="0.3">
      <c r="A82" s="42"/>
    </row>
    <row r="83" spans="1:12" x14ac:dyDescent="0.3">
      <c r="L83" s="80" t="s">
        <v>206</v>
      </c>
    </row>
    <row r="537" spans="2:2" ht="28.8" x14ac:dyDescent="0.3">
      <c r="B537" s="403" t="s">
        <v>1941</v>
      </c>
    </row>
    <row r="538" spans="2:2" ht="28.8" x14ac:dyDescent="0.3">
      <c r="B538" s="403" t="s">
        <v>1942</v>
      </c>
    </row>
    <row r="539" spans="2:2" ht="28.8" x14ac:dyDescent="0.3">
      <c r="B539" s="403" t="s">
        <v>1943</v>
      </c>
    </row>
    <row r="540" spans="2:2" ht="28.8" x14ac:dyDescent="0.3">
      <c r="B540" s="403" t="s">
        <v>1944</v>
      </c>
    </row>
    <row r="541" spans="2:2" ht="28.8" x14ac:dyDescent="0.3">
      <c r="B541" s="403" t="s">
        <v>1945</v>
      </c>
    </row>
    <row r="542" spans="2:2" ht="28.8" x14ac:dyDescent="0.3">
      <c r="B542" s="403" t="s">
        <v>1946</v>
      </c>
    </row>
    <row r="543" spans="2:2" ht="28.8" x14ac:dyDescent="0.3">
      <c r="B543" s="403" t="s">
        <v>1947</v>
      </c>
    </row>
    <row r="544" spans="2:2" ht="43.2" x14ac:dyDescent="0.3">
      <c r="B544" s="403" t="s">
        <v>1948</v>
      </c>
    </row>
    <row r="545" spans="2:2" ht="28.8" x14ac:dyDescent="0.3">
      <c r="B545" s="403" t="s">
        <v>1949</v>
      </c>
    </row>
    <row r="546" spans="2:2" ht="28.8" x14ac:dyDescent="0.3">
      <c r="B546" s="403" t="s">
        <v>1950</v>
      </c>
    </row>
    <row r="547" spans="2:2" ht="28.8" x14ac:dyDescent="0.3">
      <c r="B547" s="403" t="s">
        <v>1951</v>
      </c>
    </row>
    <row r="548" spans="2:2" ht="28.8" x14ac:dyDescent="0.3">
      <c r="B548" s="403" t="s">
        <v>1952</v>
      </c>
    </row>
    <row r="549" spans="2:2" ht="28.8" x14ac:dyDescent="0.3">
      <c r="B549" s="403" t="s">
        <v>1953</v>
      </c>
    </row>
    <row r="550" spans="2:2" ht="28.8" x14ac:dyDescent="0.3">
      <c r="B550" s="403" t="s">
        <v>1954</v>
      </c>
    </row>
  </sheetData>
  <protectedRanges>
    <protectedRange sqref="B537:B543" name="Mortgage Assets III_1_2"/>
    <protectedRange sqref="B544:B550" name="Mortgage Assets III_1_2_1"/>
  </protectedRanges>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4"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550"/>
  <sheetViews>
    <sheetView zoomScale="85" zoomScaleNormal="85" workbookViewId="0">
      <selection activeCell="N15" sqref="N15"/>
    </sheetView>
  </sheetViews>
  <sheetFormatPr defaultColWidth="9.109375" defaultRowHeight="14.4" x14ac:dyDescent="0.3"/>
  <cols>
    <col min="1" max="1" width="66.109375" style="38" customWidth="1"/>
    <col min="2" max="2" width="68.109375" style="38" customWidth="1"/>
    <col min="3" max="3" width="74.44140625" style="38" customWidth="1"/>
    <col min="4" max="16384" width="9.109375" style="38"/>
  </cols>
  <sheetData>
    <row r="7" spans="1:3" ht="15.6" x14ac:dyDescent="0.3">
      <c r="A7" s="147" t="s">
        <v>229</v>
      </c>
      <c r="B7" s="50"/>
      <c r="C7" s="50"/>
    </row>
    <row r="8" spans="1:3" x14ac:dyDescent="0.3">
      <c r="A8" s="148" t="s">
        <v>128</v>
      </c>
      <c r="B8" s="149" t="s">
        <v>230</v>
      </c>
      <c r="C8" s="150" t="s">
        <v>231</v>
      </c>
    </row>
    <row r="9" spans="1:3" x14ac:dyDescent="0.3">
      <c r="A9" s="151"/>
      <c r="B9" s="152"/>
      <c r="C9" s="153"/>
    </row>
    <row r="10" spans="1:3" x14ac:dyDescent="0.3">
      <c r="A10" s="59" t="s">
        <v>232</v>
      </c>
      <c r="B10" s="154"/>
      <c r="C10" s="154"/>
    </row>
    <row r="11" spans="1:3" ht="28.8" x14ac:dyDescent="0.3">
      <c r="A11" s="8" t="s">
        <v>233</v>
      </c>
      <c r="B11" s="8" t="s">
        <v>234</v>
      </c>
      <c r="C11" s="547"/>
    </row>
    <row r="12" spans="1:3" x14ac:dyDescent="0.3">
      <c r="A12" s="21"/>
      <c r="B12" s="8"/>
      <c r="C12" s="547"/>
    </row>
    <row r="13" spans="1:3" ht="43.2" x14ac:dyDescent="0.3">
      <c r="A13" s="21"/>
      <c r="B13" s="8" t="s">
        <v>235</v>
      </c>
      <c r="C13" s="547"/>
    </row>
    <row r="14" spans="1:3" ht="28.8" x14ac:dyDescent="0.3">
      <c r="A14" s="14" t="s">
        <v>236</v>
      </c>
      <c r="B14" s="8" t="s">
        <v>237</v>
      </c>
      <c r="C14" s="547"/>
    </row>
    <row r="15" spans="1:3" x14ac:dyDescent="0.3">
      <c r="A15" s="14"/>
      <c r="B15" s="155" t="s">
        <v>238</v>
      </c>
      <c r="C15" s="547"/>
    </row>
    <row r="16" spans="1:3" ht="28.8" x14ac:dyDescent="0.3">
      <c r="A16" s="14" t="s">
        <v>239</v>
      </c>
      <c r="B16" s="155" t="s">
        <v>240</v>
      </c>
      <c r="C16" s="547"/>
    </row>
    <row r="17" spans="1:3" x14ac:dyDescent="0.3">
      <c r="A17" s="156"/>
      <c r="B17" s="155" t="s">
        <v>241</v>
      </c>
      <c r="C17" s="547"/>
    </row>
    <row r="18" spans="1:3" x14ac:dyDescent="0.3">
      <c r="A18" s="156"/>
      <c r="B18" s="155" t="s">
        <v>242</v>
      </c>
      <c r="C18" s="547"/>
    </row>
    <row r="19" spans="1:3" x14ac:dyDescent="0.3">
      <c r="A19" s="156"/>
      <c r="B19" s="155" t="s">
        <v>243</v>
      </c>
      <c r="C19" s="547"/>
    </row>
    <row r="20" spans="1:3" x14ac:dyDescent="0.3">
      <c r="A20" s="156"/>
      <c r="B20" s="155" t="s">
        <v>244</v>
      </c>
      <c r="C20" s="547"/>
    </row>
    <row r="21" spans="1:3" x14ac:dyDescent="0.3">
      <c r="A21" s="156"/>
      <c r="B21" s="155" t="s">
        <v>245</v>
      </c>
      <c r="C21" s="547"/>
    </row>
    <row r="22" spans="1:3" ht="28.2" x14ac:dyDescent="0.3">
      <c r="A22" s="156"/>
      <c r="B22" s="155" t="s">
        <v>246</v>
      </c>
      <c r="C22" s="547"/>
    </row>
    <row r="23" spans="1:3" x14ac:dyDescent="0.3">
      <c r="A23" s="156"/>
      <c r="B23" s="155" t="s">
        <v>247</v>
      </c>
      <c r="C23" s="547"/>
    </row>
    <row r="24" spans="1:3" x14ac:dyDescent="0.3">
      <c r="A24" s="156"/>
      <c r="B24" s="155" t="s">
        <v>248</v>
      </c>
      <c r="C24" s="547"/>
    </row>
    <row r="25" spans="1:3" x14ac:dyDescent="0.3">
      <c r="A25" s="156"/>
      <c r="B25" s="155" t="s">
        <v>249</v>
      </c>
      <c r="C25" s="547"/>
    </row>
    <row r="26" spans="1:3" x14ac:dyDescent="0.3">
      <c r="A26" s="156"/>
      <c r="B26" s="155" t="s">
        <v>250</v>
      </c>
      <c r="C26" s="547"/>
    </row>
    <row r="27" spans="1:3" x14ac:dyDescent="0.3">
      <c r="A27" s="156"/>
      <c r="B27" s="155"/>
      <c r="C27" s="8"/>
    </row>
    <row r="28" spans="1:3" x14ac:dyDescent="0.3">
      <c r="A28" s="59" t="s">
        <v>251</v>
      </c>
      <c r="B28" s="44"/>
      <c r="C28" s="44"/>
    </row>
    <row r="29" spans="1:3" ht="28.8" x14ac:dyDescent="0.3">
      <c r="A29" s="546" t="s">
        <v>252</v>
      </c>
      <c r="B29" s="8" t="s">
        <v>253</v>
      </c>
      <c r="C29" s="547"/>
    </row>
    <row r="30" spans="1:3" x14ac:dyDescent="0.3">
      <c r="A30" s="546"/>
      <c r="B30" s="8"/>
      <c r="C30" s="547"/>
    </row>
    <row r="31" spans="1:3" ht="28.8" x14ac:dyDescent="0.3">
      <c r="A31" s="546"/>
      <c r="B31" s="8" t="s">
        <v>254</v>
      </c>
      <c r="C31" s="547"/>
    </row>
    <row r="32" spans="1:3" x14ac:dyDescent="0.3">
      <c r="A32" s="546"/>
      <c r="B32" s="9"/>
      <c r="C32" s="547"/>
    </row>
    <row r="33" spans="1:3" x14ac:dyDescent="0.3">
      <c r="A33" s="546"/>
      <c r="B33" s="9" t="s">
        <v>255</v>
      </c>
      <c r="C33" s="547"/>
    </row>
    <row r="34" spans="1:3" ht="28.8" x14ac:dyDescent="0.3">
      <c r="A34" s="546" t="s">
        <v>256</v>
      </c>
      <c r="B34" s="8" t="s">
        <v>257</v>
      </c>
      <c r="C34" s="547"/>
    </row>
    <row r="35" spans="1:3" x14ac:dyDescent="0.3">
      <c r="A35" s="546"/>
      <c r="B35" s="8"/>
      <c r="C35" s="547"/>
    </row>
    <row r="36" spans="1:3" x14ac:dyDescent="0.3">
      <c r="A36" s="546"/>
      <c r="B36" s="9" t="s">
        <v>258</v>
      </c>
      <c r="C36" s="547"/>
    </row>
    <row r="37" spans="1:3" ht="28.8" x14ac:dyDescent="0.3">
      <c r="A37" s="546" t="s">
        <v>259</v>
      </c>
      <c r="B37" s="8" t="s">
        <v>260</v>
      </c>
      <c r="C37" s="547"/>
    </row>
    <row r="38" spans="1:3" x14ac:dyDescent="0.3">
      <c r="A38" s="546"/>
      <c r="B38" s="8"/>
      <c r="C38" s="547"/>
    </row>
    <row r="39" spans="1:3" x14ac:dyDescent="0.3">
      <c r="A39" s="546"/>
      <c r="B39" s="9" t="s">
        <v>261</v>
      </c>
      <c r="C39" s="547"/>
    </row>
    <row r="40" spans="1:3" ht="28.8" x14ac:dyDescent="0.3">
      <c r="A40" s="546" t="s">
        <v>262</v>
      </c>
      <c r="B40" s="8" t="s">
        <v>263</v>
      </c>
      <c r="C40" s="547"/>
    </row>
    <row r="41" spans="1:3" x14ac:dyDescent="0.3">
      <c r="A41" s="546"/>
      <c r="B41" s="8"/>
      <c r="C41" s="547"/>
    </row>
    <row r="42" spans="1:3" ht="28.8" x14ac:dyDescent="0.3">
      <c r="A42" s="546"/>
      <c r="B42" s="9" t="s">
        <v>264</v>
      </c>
      <c r="C42" s="547"/>
    </row>
    <row r="43" spans="1:3" ht="43.2" x14ac:dyDescent="0.3">
      <c r="A43" s="14" t="s">
        <v>265</v>
      </c>
      <c r="B43" s="8" t="s">
        <v>266</v>
      </c>
      <c r="C43" s="8"/>
    </row>
    <row r="44" spans="1:3" ht="15.6" x14ac:dyDescent="0.3">
      <c r="A44" s="157"/>
      <c r="B44" s="158"/>
      <c r="C44" s="158"/>
    </row>
    <row r="45" spans="1:3" x14ac:dyDescent="0.3">
      <c r="C45" s="80" t="s">
        <v>206</v>
      </c>
    </row>
    <row r="537" spans="2:2" x14ac:dyDescent="0.3">
      <c r="B537" s="403" t="s">
        <v>1941</v>
      </c>
    </row>
    <row r="538" spans="2:2" x14ac:dyDescent="0.3">
      <c r="B538" s="403" t="s">
        <v>1942</v>
      </c>
    </row>
    <row r="539" spans="2:2" x14ac:dyDescent="0.3">
      <c r="B539" s="403" t="s">
        <v>1943</v>
      </c>
    </row>
    <row r="540" spans="2:2" x14ac:dyDescent="0.3">
      <c r="B540" s="403" t="s">
        <v>1944</v>
      </c>
    </row>
    <row r="541" spans="2:2" x14ac:dyDescent="0.3">
      <c r="B541" s="403" t="s">
        <v>1945</v>
      </c>
    </row>
    <row r="542" spans="2:2" x14ac:dyDescent="0.3">
      <c r="B542" s="403" t="s">
        <v>1946</v>
      </c>
    </row>
    <row r="543" spans="2:2" x14ac:dyDescent="0.3">
      <c r="B543" s="403" t="s">
        <v>1947</v>
      </c>
    </row>
    <row r="544" spans="2:2" x14ac:dyDescent="0.3">
      <c r="B544" s="403" t="s">
        <v>1948</v>
      </c>
    </row>
    <row r="545" spans="2:2" x14ac:dyDescent="0.3">
      <c r="B545" s="403" t="s">
        <v>1949</v>
      </c>
    </row>
    <row r="546" spans="2:2" x14ac:dyDescent="0.3">
      <c r="B546" s="403" t="s">
        <v>1950</v>
      </c>
    </row>
    <row r="547" spans="2:2" x14ac:dyDescent="0.3">
      <c r="B547" s="403" t="s">
        <v>1951</v>
      </c>
    </row>
    <row r="548" spans="2:2" x14ac:dyDescent="0.3">
      <c r="B548" s="403" t="s">
        <v>1952</v>
      </c>
    </row>
    <row r="549" spans="2:2" x14ac:dyDescent="0.3">
      <c r="B549" s="403" t="s">
        <v>1953</v>
      </c>
    </row>
    <row r="550" spans="2:2" x14ac:dyDescent="0.3">
      <c r="B550" s="403" t="s">
        <v>1954</v>
      </c>
    </row>
  </sheetData>
  <protectedRanges>
    <protectedRange sqref="B537:B543" name="Mortgage Assets III_1_2"/>
    <protectedRange sqref="B544:B550" name="Mortgage Assets III_1_2_1"/>
  </protectedRanges>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50"/>
  <sheetViews>
    <sheetView showGridLines="0" zoomScale="85" zoomScaleNormal="85" workbookViewId="0">
      <selection activeCell="N15" sqref="N15"/>
    </sheetView>
  </sheetViews>
  <sheetFormatPr defaultColWidth="9.109375" defaultRowHeight="14.4" x14ac:dyDescent="0.3"/>
  <cols>
    <col min="1" max="1" width="42.33203125" style="38" customWidth="1"/>
    <col min="2" max="3" width="9.109375" style="38" customWidth="1"/>
    <col min="4" max="5" width="9.6640625" style="38" bestFit="1" customWidth="1"/>
    <col min="6" max="6" width="10.44140625" style="38" bestFit="1" customWidth="1"/>
    <col min="7" max="14" width="9.109375" style="38"/>
    <col min="15" max="15" width="9.109375" style="38" customWidth="1"/>
    <col min="16" max="16384" width="9.109375" style="38"/>
  </cols>
  <sheetData>
    <row r="7" spans="1:15" ht="15.6" x14ac:dyDescent="0.3">
      <c r="A7" s="159" t="s">
        <v>267</v>
      </c>
      <c r="B7" s="160"/>
      <c r="C7" s="160"/>
      <c r="D7" s="161"/>
      <c r="E7" s="161"/>
      <c r="F7" s="161"/>
      <c r="G7" s="161"/>
      <c r="H7" s="161"/>
      <c r="I7" s="161"/>
      <c r="J7" s="161"/>
      <c r="K7" s="161"/>
      <c r="L7" s="161"/>
      <c r="M7" s="161"/>
      <c r="N7" s="161"/>
      <c r="O7" s="161"/>
    </row>
    <row r="8" spans="1:15" x14ac:dyDescent="0.3">
      <c r="A8" s="162" t="s">
        <v>268</v>
      </c>
      <c r="B8" s="549" t="s">
        <v>269</v>
      </c>
      <c r="C8" s="549"/>
      <c r="D8" s="549"/>
      <c r="E8" s="549"/>
      <c r="F8" s="549"/>
      <c r="G8" s="549"/>
      <c r="H8" s="549"/>
      <c r="I8" s="549"/>
      <c r="J8" s="549"/>
      <c r="K8" s="549"/>
      <c r="L8" s="549"/>
      <c r="M8" s="549"/>
      <c r="N8" s="549"/>
      <c r="O8" s="549"/>
    </row>
    <row r="9" spans="1:15" x14ac:dyDescent="0.3">
      <c r="A9" s="162"/>
      <c r="B9" s="550" t="s">
        <v>270</v>
      </c>
      <c r="C9" s="550"/>
      <c r="D9" s="550"/>
      <c r="E9" s="550"/>
      <c r="F9" s="550"/>
      <c r="G9" s="550"/>
      <c r="H9" s="550"/>
      <c r="I9" s="550"/>
      <c r="J9" s="550"/>
      <c r="K9" s="550"/>
      <c r="L9" s="550"/>
      <c r="M9" s="550"/>
      <c r="N9" s="550"/>
      <c r="O9" s="550"/>
    </row>
    <row r="10" spans="1:15" ht="15" thickBot="1" x14ac:dyDescent="0.35">
      <c r="A10" s="163"/>
      <c r="B10" s="164"/>
      <c r="C10" s="164"/>
      <c r="D10" s="161"/>
      <c r="E10" s="161"/>
      <c r="F10" s="161"/>
      <c r="G10" s="161"/>
      <c r="H10" s="161"/>
      <c r="I10" s="161"/>
      <c r="J10" s="161"/>
      <c r="K10" s="161"/>
      <c r="L10" s="161"/>
      <c r="M10" s="161"/>
      <c r="N10" s="161"/>
      <c r="O10" s="161"/>
    </row>
    <row r="11" spans="1:15" ht="15" thickBot="1" x14ac:dyDescent="0.35">
      <c r="A11" s="165" t="s">
        <v>271</v>
      </c>
      <c r="B11" s="551"/>
      <c r="C11" s="552"/>
      <c r="D11" s="552"/>
      <c r="E11" s="552"/>
      <c r="F11" s="552"/>
      <c r="G11" s="552"/>
      <c r="H11" s="552"/>
      <c r="I11" s="552"/>
      <c r="J11" s="552"/>
      <c r="K11" s="552"/>
      <c r="L11" s="552"/>
      <c r="M11" s="552"/>
      <c r="N11" s="552"/>
      <c r="O11" s="553"/>
    </row>
    <row r="12" spans="1:15" x14ac:dyDescent="0.3">
      <c r="A12" s="166" t="s">
        <v>272</v>
      </c>
      <c r="B12" s="554"/>
      <c r="C12" s="554"/>
      <c r="D12" s="554"/>
      <c r="E12" s="554"/>
      <c r="F12" s="554"/>
      <c r="G12" s="554"/>
      <c r="H12" s="554"/>
      <c r="I12" s="554"/>
      <c r="J12" s="554"/>
      <c r="K12" s="554"/>
      <c r="L12" s="554"/>
      <c r="M12" s="554"/>
      <c r="N12" s="554"/>
      <c r="O12" s="555"/>
    </row>
    <row r="13" spans="1:15" x14ac:dyDescent="0.3">
      <c r="A13" s="167" t="s">
        <v>273</v>
      </c>
      <c r="B13" s="556"/>
      <c r="C13" s="556"/>
      <c r="D13" s="556"/>
      <c r="E13" s="556"/>
      <c r="F13" s="556"/>
      <c r="G13" s="556"/>
      <c r="H13" s="556"/>
      <c r="I13" s="556"/>
      <c r="J13" s="556"/>
      <c r="K13" s="556"/>
      <c r="L13" s="556"/>
      <c r="M13" s="556"/>
      <c r="N13" s="556"/>
      <c r="O13" s="557"/>
    </row>
    <row r="14" spans="1:15" ht="15" thickBot="1" x14ac:dyDescent="0.35">
      <c r="A14" s="168"/>
      <c r="B14" s="558"/>
      <c r="C14" s="558"/>
      <c r="D14" s="558"/>
      <c r="E14" s="558"/>
      <c r="F14" s="558"/>
      <c r="G14" s="558"/>
      <c r="H14" s="558"/>
      <c r="I14" s="558"/>
      <c r="J14" s="558"/>
      <c r="K14" s="558"/>
      <c r="L14" s="558"/>
      <c r="M14" s="558"/>
      <c r="N14" s="558"/>
      <c r="O14" s="559"/>
    </row>
    <row r="15" spans="1:15" ht="15" customHeight="1" thickBot="1" x14ac:dyDescent="0.35">
      <c r="A15" s="165" t="s">
        <v>274</v>
      </c>
      <c r="B15" s="560" t="s">
        <v>275</v>
      </c>
      <c r="C15" s="560"/>
      <c r="D15" s="560"/>
      <c r="E15" s="560"/>
      <c r="F15" s="560"/>
      <c r="G15" s="560"/>
      <c r="H15" s="560"/>
      <c r="I15" s="560"/>
      <c r="J15" s="560"/>
      <c r="K15" s="560"/>
      <c r="L15" s="560"/>
      <c r="M15" s="560"/>
      <c r="N15" s="560"/>
      <c r="O15" s="561"/>
    </row>
    <row r="16" spans="1:15" ht="231.75" customHeight="1" thickBot="1" x14ac:dyDescent="0.35">
      <c r="A16" s="168" t="s">
        <v>276</v>
      </c>
      <c r="B16" s="562" t="s">
        <v>277</v>
      </c>
      <c r="C16" s="563"/>
      <c r="D16" s="563"/>
      <c r="E16" s="563"/>
      <c r="F16" s="563"/>
      <c r="G16" s="563"/>
      <c r="H16" s="563"/>
      <c r="I16" s="563"/>
      <c r="J16" s="563"/>
      <c r="K16" s="563"/>
      <c r="L16" s="563"/>
      <c r="M16" s="563"/>
      <c r="N16" s="563"/>
      <c r="O16" s="564"/>
    </row>
    <row r="17" spans="1:15" ht="15" customHeight="1" x14ac:dyDescent="0.3">
      <c r="A17" s="169"/>
      <c r="B17" s="170"/>
      <c r="C17" s="171"/>
      <c r="D17" s="171"/>
      <c r="E17" s="171"/>
      <c r="F17" s="171"/>
      <c r="G17" s="171"/>
      <c r="H17" s="171"/>
      <c r="I17" s="171"/>
      <c r="J17" s="171"/>
      <c r="K17" s="171"/>
      <c r="L17" s="171"/>
      <c r="M17" s="171"/>
      <c r="N17" s="171"/>
      <c r="O17" s="172"/>
    </row>
    <row r="18" spans="1:15" x14ac:dyDescent="0.3">
      <c r="A18" s="173"/>
      <c r="B18" s="174"/>
      <c r="C18" s="175"/>
      <c r="D18" s="175"/>
      <c r="E18" s="175"/>
      <c r="F18" s="175"/>
      <c r="G18" s="175"/>
      <c r="H18" s="175"/>
      <c r="I18" s="175"/>
      <c r="J18" s="175"/>
      <c r="K18" s="175"/>
      <c r="L18" s="175"/>
      <c r="M18" s="175"/>
      <c r="N18" s="175"/>
      <c r="O18" s="176"/>
    </row>
    <row r="19" spans="1:15" x14ac:dyDescent="0.3">
      <c r="A19" s="548" t="s">
        <v>278</v>
      </c>
      <c r="B19" s="177" t="s">
        <v>279</v>
      </c>
      <c r="C19" s="178"/>
      <c r="D19" s="178"/>
      <c r="E19" s="178"/>
      <c r="F19" s="178"/>
      <c r="G19" s="178"/>
      <c r="H19" s="178"/>
      <c r="I19" s="178"/>
      <c r="J19" s="178"/>
      <c r="K19" s="178"/>
      <c r="L19" s="178"/>
      <c r="M19" s="178"/>
      <c r="N19" s="178"/>
      <c r="O19" s="179"/>
    </row>
    <row r="20" spans="1:15" x14ac:dyDescent="0.3">
      <c r="A20" s="548"/>
      <c r="B20" s="180"/>
      <c r="C20" s="181"/>
      <c r="D20" s="181"/>
      <c r="E20" s="181"/>
      <c r="F20" s="181"/>
      <c r="G20" s="181"/>
      <c r="H20" s="181"/>
      <c r="I20" s="181"/>
      <c r="J20" s="181"/>
      <c r="K20" s="181"/>
      <c r="L20" s="181"/>
      <c r="M20" s="181"/>
      <c r="N20" s="181"/>
      <c r="O20" s="182"/>
    </row>
    <row r="21" spans="1:15" x14ac:dyDescent="0.3">
      <c r="A21" s="548"/>
      <c r="B21" s="183" t="s">
        <v>280</v>
      </c>
      <c r="C21" s="184"/>
      <c r="D21" s="185"/>
      <c r="E21" s="186"/>
      <c r="F21" s="184"/>
      <c r="G21" s="184"/>
      <c r="H21" s="184"/>
      <c r="I21" s="184"/>
      <c r="J21" s="184"/>
      <c r="K21" s="184"/>
      <c r="L21" s="184"/>
      <c r="M21" s="184"/>
      <c r="N21" s="184"/>
      <c r="O21" s="187"/>
    </row>
    <row r="22" spans="1:15" x14ac:dyDescent="0.3">
      <c r="A22" s="173"/>
      <c r="B22" s="188" t="s">
        <v>281</v>
      </c>
      <c r="C22" s="184"/>
      <c r="D22" s="185"/>
      <c r="E22" s="186"/>
      <c r="F22" s="184"/>
      <c r="G22" s="184"/>
      <c r="H22" s="184"/>
      <c r="I22" s="184"/>
      <c r="J22" s="184"/>
      <c r="K22" s="184"/>
      <c r="L22" s="184"/>
      <c r="M22" s="184"/>
      <c r="N22" s="184"/>
      <c r="O22" s="187"/>
    </row>
    <row r="23" spans="1:15" x14ac:dyDescent="0.3">
      <c r="A23" s="169"/>
      <c r="B23" s="189"/>
      <c r="C23" s="184"/>
      <c r="D23" s="185"/>
      <c r="E23" s="186"/>
      <c r="F23" s="184"/>
      <c r="G23" s="184"/>
      <c r="H23" s="184"/>
      <c r="I23" s="184"/>
      <c r="J23" s="184"/>
      <c r="K23" s="184"/>
      <c r="L23" s="184"/>
      <c r="M23" s="184"/>
      <c r="N23" s="184"/>
      <c r="O23" s="187"/>
    </row>
    <row r="24" spans="1:15" ht="15" customHeight="1" x14ac:dyDescent="0.3">
      <c r="A24" s="169"/>
      <c r="B24" s="190"/>
      <c r="C24" s="365" t="s">
        <v>282</v>
      </c>
      <c r="D24" s="191"/>
      <c r="E24" s="191"/>
      <c r="F24" s="191"/>
      <c r="G24" s="191"/>
      <c r="H24" s="191"/>
      <c r="I24" s="191"/>
      <c r="J24" s="191"/>
      <c r="K24" s="191"/>
      <c r="L24" s="184"/>
      <c r="M24" s="184"/>
      <c r="N24" s="184"/>
      <c r="O24" s="187"/>
    </row>
    <row r="25" spans="1:15" x14ac:dyDescent="0.3">
      <c r="A25" s="169"/>
      <c r="B25" s="190"/>
      <c r="C25" s="184"/>
      <c r="D25" s="184"/>
      <c r="E25" s="184"/>
      <c r="F25" s="184"/>
      <c r="G25" s="184"/>
      <c r="H25" s="184"/>
      <c r="I25" s="184"/>
      <c r="J25" s="184"/>
      <c r="K25" s="184"/>
      <c r="L25" s="184"/>
      <c r="M25" s="184"/>
      <c r="N25" s="184"/>
      <c r="O25" s="187"/>
    </row>
    <row r="26" spans="1:15" ht="15" thickBot="1" x14ac:dyDescent="0.35">
      <c r="A26" s="169"/>
      <c r="B26" s="192" t="s">
        <v>283</v>
      </c>
      <c r="C26" s="193" t="s">
        <v>284</v>
      </c>
      <c r="D26" s="193" t="s">
        <v>285</v>
      </c>
      <c r="E26" s="193" t="s">
        <v>286</v>
      </c>
      <c r="F26" s="193" t="s">
        <v>287</v>
      </c>
      <c r="G26" s="193" t="s">
        <v>288</v>
      </c>
      <c r="H26" s="193" t="s">
        <v>289</v>
      </c>
      <c r="I26" s="193" t="s">
        <v>290</v>
      </c>
      <c r="J26" s="193" t="s">
        <v>291</v>
      </c>
      <c r="K26" s="193" t="s">
        <v>292</v>
      </c>
      <c r="L26" s="184"/>
      <c r="M26" s="184"/>
      <c r="N26" s="184"/>
      <c r="O26" s="187"/>
    </row>
    <row r="27" spans="1:15" x14ac:dyDescent="0.3">
      <c r="A27" s="169"/>
      <c r="B27" s="194">
        <v>266666.66666666669</v>
      </c>
      <c r="C27" s="195">
        <v>266666.66666666669</v>
      </c>
      <c r="D27" s="195">
        <v>266666.66666666669</v>
      </c>
      <c r="E27" s="195">
        <v>133333.33333333334</v>
      </c>
      <c r="F27" s="195">
        <v>66666.666666666672</v>
      </c>
      <c r="G27" s="196" t="s">
        <v>293</v>
      </c>
      <c r="H27" s="196" t="s">
        <v>293</v>
      </c>
      <c r="I27" s="196" t="s">
        <v>293</v>
      </c>
      <c r="J27" s="196" t="s">
        <v>293</v>
      </c>
      <c r="K27" s="196" t="s">
        <v>293</v>
      </c>
      <c r="L27" s="184"/>
      <c r="M27" s="184"/>
      <c r="N27" s="184"/>
      <c r="O27" s="187"/>
    </row>
    <row r="28" spans="1:15" x14ac:dyDescent="0.3">
      <c r="A28" s="169"/>
      <c r="B28" s="194"/>
      <c r="C28" s="195"/>
      <c r="D28" s="195"/>
      <c r="E28" s="195"/>
      <c r="F28" s="195"/>
      <c r="G28" s="196"/>
      <c r="H28" s="196"/>
      <c r="I28" s="196"/>
      <c r="J28" s="196"/>
      <c r="K28" s="196"/>
      <c r="L28" s="184"/>
      <c r="M28" s="184"/>
      <c r="N28" s="184"/>
      <c r="O28" s="187"/>
    </row>
    <row r="29" spans="1:15" x14ac:dyDescent="0.3">
      <c r="A29" s="169"/>
      <c r="B29" s="194"/>
      <c r="C29" s="195"/>
      <c r="D29" s="195"/>
      <c r="E29" s="195"/>
      <c r="F29" s="195"/>
      <c r="G29" s="196"/>
      <c r="H29" s="196"/>
      <c r="I29" s="196"/>
      <c r="J29" s="196"/>
      <c r="K29" s="196"/>
      <c r="L29" s="184"/>
      <c r="M29" s="184"/>
      <c r="N29" s="184"/>
      <c r="O29" s="187"/>
    </row>
    <row r="30" spans="1:15" x14ac:dyDescent="0.3">
      <c r="A30" s="169"/>
      <c r="B30" s="194"/>
      <c r="C30" s="195"/>
      <c r="D30" s="195"/>
      <c r="E30" s="195"/>
      <c r="F30" s="195"/>
      <c r="G30" s="196"/>
      <c r="H30" s="196"/>
      <c r="I30" s="196"/>
      <c r="J30" s="196"/>
      <c r="K30" s="196"/>
      <c r="L30" s="184"/>
      <c r="M30" s="184"/>
      <c r="N30" s="184"/>
      <c r="O30" s="187"/>
    </row>
    <row r="31" spans="1:15" x14ac:dyDescent="0.3">
      <c r="A31" s="169"/>
      <c r="B31" s="190" t="s">
        <v>294</v>
      </c>
      <c r="C31" s="195"/>
      <c r="D31" s="195"/>
      <c r="E31" s="195"/>
      <c r="F31" s="195"/>
      <c r="G31" s="196"/>
      <c r="H31" s="196"/>
      <c r="I31" s="196"/>
      <c r="J31" s="196"/>
      <c r="K31" s="196"/>
      <c r="L31" s="184"/>
      <c r="M31" s="184"/>
      <c r="N31" s="184"/>
      <c r="O31" s="187"/>
    </row>
    <row r="32" spans="1:15" x14ac:dyDescent="0.3">
      <c r="A32" s="169"/>
      <c r="B32" s="190"/>
      <c r="C32" s="195"/>
      <c r="D32" s="195"/>
      <c r="E32" s="195"/>
      <c r="F32" s="195"/>
      <c r="G32" s="196"/>
      <c r="H32" s="196"/>
      <c r="I32" s="196"/>
      <c r="J32" s="196"/>
      <c r="K32" s="196"/>
      <c r="L32" s="184"/>
      <c r="M32" s="184"/>
      <c r="N32" s="184"/>
      <c r="O32" s="187"/>
    </row>
    <row r="33" spans="1:15" x14ac:dyDescent="0.3">
      <c r="A33" s="169"/>
      <c r="B33" s="183" t="s">
        <v>280</v>
      </c>
      <c r="C33" s="184"/>
      <c r="D33" s="184"/>
      <c r="E33" s="184"/>
      <c r="F33" s="184"/>
      <c r="G33" s="184"/>
      <c r="H33" s="184"/>
      <c r="I33" s="184"/>
      <c r="J33" s="184"/>
      <c r="K33" s="184"/>
      <c r="L33" s="184"/>
      <c r="M33" s="184"/>
      <c r="N33" s="184"/>
      <c r="O33" s="187"/>
    </row>
    <row r="34" spans="1:15" x14ac:dyDescent="0.3">
      <c r="A34" s="169"/>
      <c r="B34" s="188" t="s">
        <v>295</v>
      </c>
      <c r="C34" s="184"/>
      <c r="D34" s="184"/>
      <c r="E34" s="184"/>
      <c r="F34" s="184"/>
      <c r="G34" s="184"/>
      <c r="H34" s="184"/>
      <c r="I34" s="184"/>
      <c r="J34" s="184"/>
      <c r="K34" s="184"/>
      <c r="L34" s="184"/>
      <c r="M34" s="184"/>
      <c r="N34" s="184"/>
      <c r="O34" s="187"/>
    </row>
    <row r="35" spans="1:15" x14ac:dyDescent="0.3">
      <c r="A35" s="169"/>
      <c r="B35" s="190" t="s">
        <v>296</v>
      </c>
      <c r="C35" s="197"/>
      <c r="D35" s="197"/>
      <c r="E35" s="197"/>
      <c r="F35" s="197"/>
      <c r="G35" s="197"/>
      <c r="H35" s="197"/>
      <c r="I35" s="197"/>
      <c r="J35" s="197"/>
      <c r="K35" s="197"/>
      <c r="L35" s="184"/>
      <c r="M35" s="184"/>
      <c r="N35" s="184"/>
      <c r="O35" s="187"/>
    </row>
    <row r="36" spans="1:15" x14ac:dyDescent="0.3">
      <c r="A36" s="169"/>
      <c r="B36" s="198"/>
      <c r="C36" s="197"/>
      <c r="D36" s="197"/>
      <c r="E36" s="197"/>
      <c r="F36" s="197"/>
      <c r="G36" s="197"/>
      <c r="H36" s="197"/>
      <c r="I36" s="197"/>
      <c r="J36" s="197"/>
      <c r="K36" s="197"/>
      <c r="L36" s="184"/>
      <c r="M36" s="184"/>
      <c r="N36" s="184"/>
      <c r="O36" s="187"/>
    </row>
    <row r="37" spans="1:15" ht="15" customHeight="1" x14ac:dyDescent="0.3">
      <c r="A37" s="169"/>
      <c r="B37" s="190"/>
      <c r="C37" s="365" t="s">
        <v>282</v>
      </c>
      <c r="D37" s="191"/>
      <c r="E37" s="191"/>
      <c r="F37" s="191"/>
      <c r="G37" s="191"/>
      <c r="H37" s="191"/>
      <c r="I37" s="191"/>
      <c r="J37" s="191"/>
      <c r="K37" s="191"/>
      <c r="L37" s="184"/>
      <c r="M37" s="184"/>
      <c r="N37" s="184"/>
      <c r="O37" s="187"/>
    </row>
    <row r="38" spans="1:15" x14ac:dyDescent="0.3">
      <c r="A38" s="169"/>
      <c r="B38" s="190"/>
      <c r="C38" s="184"/>
      <c r="D38" s="184"/>
      <c r="E38" s="184"/>
      <c r="F38" s="184"/>
      <c r="G38" s="184"/>
      <c r="H38" s="184"/>
      <c r="I38" s="184"/>
      <c r="J38" s="184"/>
      <c r="K38" s="184"/>
      <c r="L38" s="184"/>
      <c r="M38" s="184"/>
      <c r="N38" s="184"/>
      <c r="O38" s="187"/>
    </row>
    <row r="39" spans="1:15" ht="15" thickBot="1" x14ac:dyDescent="0.35">
      <c r="A39" s="169"/>
      <c r="B39" s="192" t="s">
        <v>283</v>
      </c>
      <c r="C39" s="193" t="s">
        <v>284</v>
      </c>
      <c r="D39" s="193" t="s">
        <v>285</v>
      </c>
      <c r="E39" s="193" t="s">
        <v>286</v>
      </c>
      <c r="F39" s="193" t="s">
        <v>287</v>
      </c>
      <c r="G39" s="193" t="s">
        <v>288</v>
      </c>
      <c r="H39" s="193" t="s">
        <v>289</v>
      </c>
      <c r="I39" s="193" t="s">
        <v>290</v>
      </c>
      <c r="J39" s="193" t="s">
        <v>291</v>
      </c>
      <c r="K39" s="193" t="s">
        <v>292</v>
      </c>
      <c r="L39" s="184"/>
      <c r="M39" s="184"/>
      <c r="N39" s="184"/>
      <c r="O39" s="187"/>
    </row>
    <row r="40" spans="1:15" x14ac:dyDescent="0.3">
      <c r="A40" s="169"/>
      <c r="B40" s="199" t="s">
        <v>293</v>
      </c>
      <c r="C40" s="196" t="s">
        <v>293</v>
      </c>
      <c r="D40" s="200">
        <v>571428.57142857148</v>
      </c>
      <c r="E40" s="200">
        <v>285714.28571428574</v>
      </c>
      <c r="F40" s="200">
        <v>142857.14285714287</v>
      </c>
      <c r="G40" s="196" t="s">
        <v>293</v>
      </c>
      <c r="H40" s="196" t="s">
        <v>293</v>
      </c>
      <c r="I40" s="196" t="s">
        <v>293</v>
      </c>
      <c r="J40" s="196" t="s">
        <v>293</v>
      </c>
      <c r="K40" s="196" t="s">
        <v>293</v>
      </c>
      <c r="L40" s="184"/>
      <c r="M40" s="184"/>
      <c r="N40" s="184"/>
      <c r="O40" s="187"/>
    </row>
    <row r="41" spans="1:15" x14ac:dyDescent="0.3">
      <c r="A41" s="169"/>
      <c r="B41" s="190"/>
      <c r="C41" s="184"/>
      <c r="D41" s="184"/>
      <c r="E41" s="184"/>
      <c r="F41" s="184"/>
      <c r="G41" s="184"/>
      <c r="H41" s="184"/>
      <c r="I41" s="184"/>
      <c r="J41" s="184"/>
      <c r="K41" s="184"/>
      <c r="L41" s="184"/>
      <c r="M41" s="184"/>
      <c r="N41" s="184"/>
      <c r="O41" s="187"/>
    </row>
    <row r="42" spans="1:15" x14ac:dyDescent="0.3">
      <c r="A42" s="169"/>
      <c r="B42" s="190"/>
      <c r="C42" s="184"/>
      <c r="D42" s="184"/>
      <c r="E42" s="184"/>
      <c r="F42" s="184"/>
      <c r="G42" s="184"/>
      <c r="H42" s="184"/>
      <c r="I42" s="184"/>
      <c r="J42" s="184"/>
      <c r="K42" s="184"/>
      <c r="L42" s="184"/>
      <c r="M42" s="184"/>
      <c r="N42" s="184"/>
      <c r="O42" s="187"/>
    </row>
    <row r="43" spans="1:15" x14ac:dyDescent="0.3">
      <c r="A43" s="169"/>
      <c r="B43" s="190" t="s">
        <v>297</v>
      </c>
      <c r="C43" s="184"/>
      <c r="D43" s="184"/>
      <c r="E43" s="184"/>
      <c r="F43" s="184"/>
      <c r="G43" s="184"/>
      <c r="H43" s="184"/>
      <c r="I43" s="184"/>
      <c r="J43" s="184"/>
      <c r="K43" s="184"/>
      <c r="L43" s="184"/>
      <c r="M43" s="184"/>
      <c r="N43" s="184"/>
      <c r="O43" s="187"/>
    </row>
    <row r="44" spans="1:15" x14ac:dyDescent="0.3">
      <c r="A44" s="169"/>
      <c r="B44" s="190"/>
      <c r="C44" s="184"/>
      <c r="D44" s="184"/>
      <c r="E44" s="184"/>
      <c r="F44" s="184"/>
      <c r="G44" s="184"/>
      <c r="H44" s="184"/>
      <c r="I44" s="184"/>
      <c r="J44" s="184"/>
      <c r="K44" s="184"/>
      <c r="L44" s="184"/>
      <c r="M44" s="184"/>
      <c r="N44" s="184"/>
      <c r="O44" s="187"/>
    </row>
    <row r="45" spans="1:15" x14ac:dyDescent="0.3">
      <c r="A45" s="169"/>
      <c r="B45" s="183" t="s">
        <v>280</v>
      </c>
      <c r="C45" s="184"/>
      <c r="D45" s="184"/>
      <c r="E45" s="184"/>
      <c r="F45" s="184"/>
      <c r="G45" s="184"/>
      <c r="H45" s="184"/>
      <c r="I45" s="184"/>
      <c r="J45" s="184"/>
      <c r="K45" s="184"/>
      <c r="L45" s="184"/>
      <c r="M45" s="184"/>
      <c r="N45" s="184"/>
      <c r="O45" s="187"/>
    </row>
    <row r="46" spans="1:15" x14ac:dyDescent="0.3">
      <c r="A46" s="169"/>
      <c r="B46" s="190" t="s">
        <v>298</v>
      </c>
      <c r="C46" s="184"/>
      <c r="D46" s="184"/>
      <c r="E46" s="184"/>
      <c r="F46" s="184"/>
      <c r="G46" s="184"/>
      <c r="H46" s="184"/>
      <c r="I46" s="184"/>
      <c r="J46" s="184"/>
      <c r="K46" s="184"/>
      <c r="L46" s="184"/>
      <c r="M46" s="184"/>
      <c r="N46" s="184"/>
      <c r="O46" s="187"/>
    </row>
    <row r="47" spans="1:15" x14ac:dyDescent="0.3">
      <c r="A47" s="169"/>
      <c r="B47" s="188" t="s">
        <v>299</v>
      </c>
      <c r="C47" s="197"/>
      <c r="D47" s="197"/>
      <c r="E47" s="197"/>
      <c r="F47" s="197"/>
      <c r="G47" s="197"/>
      <c r="H47" s="197"/>
      <c r="I47" s="197"/>
      <c r="J47" s="197"/>
      <c r="K47" s="197"/>
      <c r="L47" s="184"/>
      <c r="M47" s="184"/>
      <c r="N47" s="184"/>
      <c r="O47" s="187"/>
    </row>
    <row r="48" spans="1:15" x14ac:dyDescent="0.3">
      <c r="A48" s="169"/>
      <c r="B48" s="188"/>
      <c r="C48" s="197"/>
      <c r="D48" s="197"/>
      <c r="E48" s="197"/>
      <c r="F48" s="197"/>
      <c r="G48" s="197"/>
      <c r="H48" s="197"/>
      <c r="I48" s="197"/>
      <c r="J48" s="197"/>
      <c r="K48" s="197"/>
      <c r="L48" s="184"/>
      <c r="M48" s="184"/>
      <c r="N48" s="184"/>
      <c r="O48" s="187"/>
    </row>
    <row r="49" spans="1:15" x14ac:dyDescent="0.3">
      <c r="A49" s="169"/>
      <c r="B49" s="201"/>
      <c r="C49" s="202"/>
      <c r="D49" s="185"/>
      <c r="E49" s="185"/>
      <c r="F49" s="197"/>
      <c r="G49" s="197"/>
      <c r="H49" s="197"/>
      <c r="I49" s="197"/>
      <c r="J49" s="197"/>
      <c r="K49" s="197"/>
      <c r="L49" s="184"/>
      <c r="M49" s="184"/>
      <c r="N49" s="184"/>
      <c r="O49" s="187"/>
    </row>
    <row r="50" spans="1:15" x14ac:dyDescent="0.3">
      <c r="A50" s="169"/>
      <c r="B50" s="198"/>
      <c r="C50" s="197"/>
      <c r="D50" s="197"/>
      <c r="E50" s="197"/>
      <c r="F50" s="197"/>
      <c r="G50" s="197"/>
      <c r="H50" s="197"/>
      <c r="I50" s="197"/>
      <c r="J50" s="197"/>
      <c r="K50" s="197"/>
      <c r="L50" s="184"/>
      <c r="M50" s="184"/>
      <c r="N50" s="184"/>
      <c r="O50" s="187"/>
    </row>
    <row r="51" spans="1:15" ht="15" customHeight="1" x14ac:dyDescent="0.3">
      <c r="A51" s="169"/>
      <c r="B51" s="190"/>
      <c r="C51" s="365" t="s">
        <v>300</v>
      </c>
      <c r="D51" s="191"/>
      <c r="E51" s="191"/>
      <c r="F51" s="191"/>
      <c r="G51" s="191"/>
      <c r="H51" s="191"/>
      <c r="I51" s="191"/>
      <c r="J51" s="191"/>
      <c r="K51" s="191"/>
      <c r="L51" s="184"/>
      <c r="M51" s="184"/>
      <c r="N51" s="184"/>
      <c r="O51" s="187"/>
    </row>
    <row r="52" spans="1:15" x14ac:dyDescent="0.3">
      <c r="A52" s="169"/>
      <c r="B52" s="190"/>
      <c r="C52" s="184"/>
      <c r="D52" s="184"/>
      <c r="E52" s="184"/>
      <c r="F52" s="184"/>
      <c r="G52" s="184"/>
      <c r="H52" s="184"/>
      <c r="I52" s="184"/>
      <c r="J52" s="184"/>
      <c r="K52" s="184"/>
      <c r="L52" s="184"/>
      <c r="M52" s="184"/>
      <c r="N52" s="184"/>
      <c r="O52" s="187"/>
    </row>
    <row r="53" spans="1:15" ht="15" thickBot="1" x14ac:dyDescent="0.35">
      <c r="A53" s="169"/>
      <c r="B53" s="192" t="s">
        <v>283</v>
      </c>
      <c r="C53" s="193" t="s">
        <v>284</v>
      </c>
      <c r="D53" s="193" t="s">
        <v>285</v>
      </c>
      <c r="E53" s="193" t="s">
        <v>286</v>
      </c>
      <c r="F53" s="193" t="s">
        <v>287</v>
      </c>
      <c r="G53" s="193" t="s">
        <v>288</v>
      </c>
      <c r="H53" s="193" t="s">
        <v>289</v>
      </c>
      <c r="I53" s="193" t="s">
        <v>290</v>
      </c>
      <c r="J53" s="193" t="s">
        <v>291</v>
      </c>
      <c r="K53" s="193" t="s">
        <v>292</v>
      </c>
      <c r="L53" s="184"/>
      <c r="M53" s="184"/>
      <c r="N53" s="184"/>
      <c r="O53" s="187"/>
    </row>
    <row r="54" spans="1:15" x14ac:dyDescent="0.3">
      <c r="A54" s="169"/>
      <c r="B54" s="199" t="s">
        <v>293</v>
      </c>
      <c r="C54" s="196" t="s">
        <v>293</v>
      </c>
      <c r="D54" s="196" t="s">
        <v>293</v>
      </c>
      <c r="E54" s="196" t="s">
        <v>293</v>
      </c>
      <c r="F54" s="186">
        <v>1000000</v>
      </c>
      <c r="G54" s="196" t="s">
        <v>293</v>
      </c>
      <c r="H54" s="196" t="s">
        <v>293</v>
      </c>
      <c r="I54" s="196" t="s">
        <v>293</v>
      </c>
      <c r="J54" s="196" t="s">
        <v>293</v>
      </c>
      <c r="K54" s="196" t="s">
        <v>293</v>
      </c>
      <c r="L54" s="184"/>
      <c r="M54" s="184"/>
      <c r="N54" s="184"/>
      <c r="O54" s="187"/>
    </row>
    <row r="55" spans="1:15" x14ac:dyDescent="0.3">
      <c r="A55" s="169"/>
      <c r="B55" s="190"/>
      <c r="C55" s="184"/>
      <c r="D55" s="184"/>
      <c r="E55" s="184"/>
      <c r="F55" s="184"/>
      <c r="G55" s="184"/>
      <c r="H55" s="184"/>
      <c r="I55" s="184"/>
      <c r="J55" s="184"/>
      <c r="K55" s="184"/>
      <c r="L55" s="184"/>
      <c r="M55" s="184"/>
      <c r="N55" s="184"/>
      <c r="O55" s="187"/>
    </row>
    <row r="56" spans="1:15" ht="15" customHeight="1" thickBot="1" x14ac:dyDescent="0.35">
      <c r="A56" s="203"/>
      <c r="B56" s="204"/>
      <c r="C56" s="205"/>
      <c r="D56" s="205"/>
      <c r="E56" s="205"/>
      <c r="F56" s="205"/>
      <c r="G56" s="205"/>
      <c r="H56" s="205"/>
      <c r="I56" s="205"/>
      <c r="J56" s="205"/>
      <c r="K56" s="205"/>
      <c r="L56" s="205"/>
      <c r="M56" s="205"/>
      <c r="N56" s="205"/>
      <c r="O56" s="206"/>
    </row>
    <row r="57" spans="1:15" ht="15.6" x14ac:dyDescent="0.3">
      <c r="A57" s="157"/>
      <c r="B57" s="158"/>
      <c r="C57" s="158"/>
    </row>
    <row r="58" spans="1:15" x14ac:dyDescent="0.3">
      <c r="O58" s="80" t="s">
        <v>206</v>
      </c>
    </row>
    <row r="537" spans="2:2" ht="43.2" x14ac:dyDescent="0.3">
      <c r="B537" s="403" t="s">
        <v>1941</v>
      </c>
    </row>
    <row r="538" spans="2:2" ht="43.2" x14ac:dyDescent="0.3">
      <c r="B538" s="403" t="s">
        <v>1942</v>
      </c>
    </row>
    <row r="539" spans="2:2" ht="43.2" x14ac:dyDescent="0.3">
      <c r="B539" s="403" t="s">
        <v>1943</v>
      </c>
    </row>
    <row r="540" spans="2:2" ht="43.2" x14ac:dyDescent="0.3">
      <c r="B540" s="403" t="s">
        <v>1944</v>
      </c>
    </row>
    <row r="541" spans="2:2" ht="43.2" x14ac:dyDescent="0.3">
      <c r="B541" s="403" t="s">
        <v>1945</v>
      </c>
    </row>
    <row r="542" spans="2:2" ht="43.2" x14ac:dyDescent="0.3">
      <c r="B542" s="403" t="s">
        <v>1946</v>
      </c>
    </row>
    <row r="543" spans="2:2" ht="43.2" x14ac:dyDescent="0.3">
      <c r="B543" s="403" t="s">
        <v>1947</v>
      </c>
    </row>
    <row r="544" spans="2:2" ht="57.6" x14ac:dyDescent="0.3">
      <c r="B544" s="403" t="s">
        <v>1948</v>
      </c>
    </row>
    <row r="545" spans="2:2" ht="57.6" x14ac:dyDescent="0.3">
      <c r="B545" s="403" t="s">
        <v>1949</v>
      </c>
    </row>
    <row r="546" spans="2:2" ht="57.6" x14ac:dyDescent="0.3">
      <c r="B546" s="403" t="s">
        <v>1950</v>
      </c>
    </row>
    <row r="547" spans="2:2" ht="57.6" x14ac:dyDescent="0.3">
      <c r="B547" s="403" t="s">
        <v>1951</v>
      </c>
    </row>
    <row r="548" spans="2:2" ht="57.6" x14ac:dyDescent="0.3">
      <c r="B548" s="403" t="s">
        <v>1952</v>
      </c>
    </row>
    <row r="549" spans="2:2" ht="57.6" x14ac:dyDescent="0.3">
      <c r="B549" s="403" t="s">
        <v>1953</v>
      </c>
    </row>
    <row r="550" spans="2:2" ht="57.6" x14ac:dyDescent="0.3">
      <c r="B550" s="403" t="s">
        <v>1954</v>
      </c>
    </row>
  </sheetData>
  <protectedRanges>
    <protectedRange sqref="B537:B543" name="Mortgage Assets III_1_2"/>
    <protectedRange sqref="B544:B550" name="Mortgage Assets III_1_2_1"/>
  </protectedRanges>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zoomScale="70" zoomScaleNormal="70" zoomScaleSheetLayoutView="80" workbookViewId="0">
      <selection activeCell="N15" sqref="N15"/>
    </sheetView>
  </sheetViews>
  <sheetFormatPr defaultRowHeight="14.4" x14ac:dyDescent="0.3"/>
  <cols>
    <col min="1" max="1" width="9.109375" style="273"/>
    <col min="2" max="10" width="12.44140625" style="273" customWidth="1"/>
    <col min="11" max="18" width="9.109375" style="273"/>
  </cols>
  <sheetData>
    <row r="1" spans="2:10" ht="15" thickBot="1" x14ac:dyDescent="0.35"/>
    <row r="2" spans="2:10" x14ac:dyDescent="0.3">
      <c r="B2" s="274"/>
      <c r="C2" s="275"/>
      <c r="D2" s="275"/>
      <c r="E2" s="275"/>
      <c r="F2" s="275"/>
      <c r="G2" s="275"/>
      <c r="H2" s="275"/>
      <c r="I2" s="275"/>
      <c r="J2" s="276"/>
    </row>
    <row r="3" spans="2:10" x14ac:dyDescent="0.3">
      <c r="B3" s="277"/>
      <c r="C3" s="278"/>
      <c r="D3" s="278"/>
      <c r="E3" s="278"/>
      <c r="F3" s="278"/>
      <c r="G3" s="278"/>
      <c r="H3" s="278"/>
      <c r="I3" s="278"/>
      <c r="J3" s="279"/>
    </row>
    <row r="4" spans="2:10" x14ac:dyDescent="0.3">
      <c r="B4" s="277"/>
      <c r="C4" s="278"/>
      <c r="D4" s="278"/>
      <c r="E4" s="278"/>
      <c r="F4" s="278"/>
      <c r="G4" s="278"/>
      <c r="H4" s="278"/>
      <c r="I4" s="278"/>
      <c r="J4" s="279"/>
    </row>
    <row r="5" spans="2:10" ht="31.2" x14ac:dyDescent="0.35">
      <c r="B5" s="277"/>
      <c r="C5" s="278"/>
      <c r="D5" s="278"/>
      <c r="E5" s="280"/>
      <c r="F5" s="281" t="s">
        <v>408</v>
      </c>
      <c r="G5" s="278"/>
      <c r="H5" s="278"/>
      <c r="I5" s="278"/>
      <c r="J5" s="279"/>
    </row>
    <row r="6" spans="2:10" ht="31.2" x14ac:dyDescent="0.6">
      <c r="B6" s="277"/>
      <c r="C6" s="278"/>
      <c r="D6" s="278"/>
      <c r="E6" s="278"/>
      <c r="F6" s="439" t="s">
        <v>1955</v>
      </c>
      <c r="G6" s="278"/>
      <c r="H6" s="278"/>
      <c r="I6" s="278"/>
      <c r="J6" s="279"/>
    </row>
    <row r="7" spans="2:10" ht="25.8" x14ac:dyDescent="0.3">
      <c r="B7" s="277"/>
      <c r="C7" s="278"/>
      <c r="D7" s="278"/>
      <c r="E7" s="278"/>
      <c r="F7" s="282" t="s">
        <v>409</v>
      </c>
      <c r="G7" s="278"/>
      <c r="H7" s="278"/>
      <c r="I7" s="278"/>
      <c r="J7" s="279"/>
    </row>
    <row r="8" spans="2:10" ht="25.8" x14ac:dyDescent="0.3">
      <c r="B8" s="277"/>
      <c r="C8" s="278"/>
      <c r="D8" s="278"/>
      <c r="E8" s="278"/>
      <c r="F8" s="282" t="s">
        <v>1438</v>
      </c>
      <c r="G8" s="278"/>
      <c r="H8" s="278"/>
      <c r="I8" s="278"/>
      <c r="J8" s="279"/>
    </row>
    <row r="9" spans="2:10" ht="21" x14ac:dyDescent="0.3">
      <c r="B9" s="277"/>
      <c r="C9" s="278"/>
      <c r="D9" s="278"/>
      <c r="E9" s="278"/>
      <c r="F9" s="283" t="s">
        <v>2596</v>
      </c>
      <c r="G9" s="278"/>
      <c r="H9" s="278"/>
      <c r="I9" s="278"/>
      <c r="J9" s="279"/>
    </row>
    <row r="10" spans="2:10" ht="21" x14ac:dyDescent="0.3">
      <c r="B10" s="277"/>
      <c r="C10" s="278"/>
      <c r="D10" s="278"/>
      <c r="E10" s="278"/>
      <c r="F10" s="283" t="s">
        <v>2597</v>
      </c>
      <c r="G10" s="278"/>
      <c r="H10" s="278"/>
      <c r="I10" s="278"/>
      <c r="J10" s="279"/>
    </row>
    <row r="11" spans="2:10" ht="21" x14ac:dyDescent="0.3">
      <c r="B11" s="277"/>
      <c r="C11" s="278"/>
      <c r="D11" s="278"/>
      <c r="E11" s="278"/>
      <c r="F11" s="283"/>
      <c r="G11" s="278"/>
      <c r="H11" s="278"/>
      <c r="I11" s="278"/>
      <c r="J11" s="279"/>
    </row>
    <row r="12" spans="2:10" x14ac:dyDescent="0.3">
      <c r="B12" s="277"/>
      <c r="C12" s="278"/>
      <c r="D12" s="278"/>
      <c r="E12" s="278"/>
      <c r="F12" s="278"/>
      <c r="G12" s="278"/>
      <c r="H12" s="278"/>
      <c r="I12" s="278"/>
      <c r="J12" s="279"/>
    </row>
    <row r="13" spans="2:10" x14ac:dyDescent="0.3">
      <c r="B13" s="277"/>
      <c r="C13" s="278"/>
      <c r="D13" s="278"/>
      <c r="E13" s="278"/>
      <c r="F13" s="278"/>
      <c r="G13" s="278"/>
      <c r="H13" s="278"/>
      <c r="I13" s="278"/>
      <c r="J13" s="279"/>
    </row>
    <row r="14" spans="2:10" x14ac:dyDescent="0.3">
      <c r="B14" s="277"/>
      <c r="C14" s="278"/>
      <c r="D14" s="278"/>
      <c r="E14" s="278"/>
      <c r="F14" s="278"/>
      <c r="G14" s="278"/>
      <c r="H14" s="278"/>
      <c r="I14" s="278"/>
      <c r="J14" s="279"/>
    </row>
    <row r="15" spans="2:10" x14ac:dyDescent="0.3">
      <c r="B15" s="277"/>
      <c r="C15" s="278"/>
      <c r="D15" s="278"/>
      <c r="E15" s="278"/>
      <c r="F15" s="278"/>
      <c r="G15" s="278"/>
      <c r="H15" s="278"/>
      <c r="I15" s="278"/>
      <c r="J15" s="279"/>
    </row>
    <row r="16" spans="2:10" x14ac:dyDescent="0.3">
      <c r="B16" s="277"/>
      <c r="C16" s="278"/>
      <c r="D16" s="278"/>
      <c r="E16" s="278"/>
      <c r="F16" s="278"/>
      <c r="G16" s="278"/>
      <c r="H16" s="278"/>
      <c r="I16" s="278"/>
      <c r="J16" s="279"/>
    </row>
    <row r="17" spans="2:10" x14ac:dyDescent="0.3">
      <c r="B17" s="277"/>
      <c r="C17" s="278"/>
      <c r="D17" s="278"/>
      <c r="E17" s="278"/>
      <c r="F17" s="278"/>
      <c r="G17" s="278"/>
      <c r="H17" s="278"/>
      <c r="I17" s="278"/>
      <c r="J17" s="279"/>
    </row>
    <row r="18" spans="2:10" x14ac:dyDescent="0.3">
      <c r="B18" s="277"/>
      <c r="C18" s="278"/>
      <c r="D18" s="278"/>
      <c r="E18" s="278"/>
      <c r="F18" s="278"/>
      <c r="G18" s="278"/>
      <c r="H18" s="278"/>
      <c r="I18" s="278"/>
      <c r="J18" s="279"/>
    </row>
    <row r="19" spans="2:10" x14ac:dyDescent="0.3">
      <c r="B19" s="277"/>
      <c r="C19" s="278"/>
      <c r="D19" s="278"/>
      <c r="E19" s="278"/>
      <c r="F19" s="278"/>
      <c r="G19" s="278"/>
      <c r="H19" s="278"/>
      <c r="I19" s="278"/>
      <c r="J19" s="279"/>
    </row>
    <row r="20" spans="2:10" x14ac:dyDescent="0.3">
      <c r="B20" s="277"/>
      <c r="C20" s="278"/>
      <c r="D20" s="278"/>
      <c r="E20" s="278"/>
      <c r="F20" s="278"/>
      <c r="G20" s="278"/>
      <c r="H20" s="278"/>
      <c r="I20" s="278"/>
      <c r="J20" s="279"/>
    </row>
    <row r="21" spans="2:10" x14ac:dyDescent="0.3">
      <c r="B21" s="277"/>
      <c r="C21" s="278"/>
      <c r="D21" s="278"/>
      <c r="E21" s="278"/>
      <c r="F21" s="278"/>
      <c r="G21" s="278"/>
      <c r="H21" s="278"/>
      <c r="I21" s="278"/>
      <c r="J21" s="279"/>
    </row>
    <row r="22" spans="2:10" x14ac:dyDescent="0.3">
      <c r="B22" s="277"/>
      <c r="C22" s="278"/>
      <c r="D22" s="278"/>
      <c r="E22" s="278"/>
      <c r="F22" s="284" t="s">
        <v>410</v>
      </c>
      <c r="G22" s="278"/>
      <c r="H22" s="278"/>
      <c r="I22" s="278"/>
      <c r="J22" s="279"/>
    </row>
    <row r="23" spans="2:10" x14ac:dyDescent="0.3">
      <c r="B23" s="277"/>
      <c r="C23" s="278"/>
      <c r="D23" s="278"/>
      <c r="E23" s="278"/>
      <c r="F23" s="285"/>
      <c r="G23" s="278"/>
      <c r="H23" s="278"/>
      <c r="I23" s="278"/>
      <c r="J23" s="279"/>
    </row>
    <row r="24" spans="2:10" x14ac:dyDescent="0.3">
      <c r="B24" s="277"/>
      <c r="C24" s="278"/>
      <c r="D24" s="500" t="s">
        <v>411</v>
      </c>
      <c r="E24" s="501" t="s">
        <v>412</v>
      </c>
      <c r="F24" s="501"/>
      <c r="G24" s="501"/>
      <c r="H24" s="501"/>
      <c r="I24" s="278"/>
      <c r="J24" s="279"/>
    </row>
    <row r="25" spans="2:10" x14ac:dyDescent="0.3">
      <c r="B25" s="277"/>
      <c r="C25" s="278"/>
      <c r="D25" s="278"/>
      <c r="E25" s="286"/>
      <c r="F25" s="286"/>
      <c r="G25" s="286"/>
      <c r="H25" s="278"/>
      <c r="I25" s="278"/>
      <c r="J25" s="279"/>
    </row>
    <row r="26" spans="2:10" x14ac:dyDescent="0.3">
      <c r="B26" s="277"/>
      <c r="C26" s="278"/>
      <c r="D26" s="500" t="s">
        <v>413</v>
      </c>
      <c r="E26" s="501"/>
      <c r="F26" s="501"/>
      <c r="G26" s="501"/>
      <c r="H26" s="501"/>
      <c r="I26" s="278"/>
      <c r="J26" s="279"/>
    </row>
    <row r="27" spans="2:10" x14ac:dyDescent="0.3">
      <c r="B27" s="277"/>
      <c r="C27" s="278"/>
      <c r="D27" s="287"/>
      <c r="E27" s="287"/>
      <c r="F27" s="287"/>
      <c r="G27" s="287"/>
      <c r="H27" s="287"/>
      <c r="I27" s="278"/>
      <c r="J27" s="279"/>
    </row>
    <row r="28" spans="2:10" x14ac:dyDescent="0.3">
      <c r="B28" s="277"/>
      <c r="C28" s="278"/>
      <c r="D28" s="500" t="s">
        <v>1432</v>
      </c>
      <c r="E28" s="501"/>
      <c r="F28" s="501"/>
      <c r="G28" s="501"/>
      <c r="H28" s="501"/>
      <c r="I28" s="278"/>
      <c r="J28" s="279"/>
    </row>
    <row r="29" spans="2:10" x14ac:dyDescent="0.3">
      <c r="B29" s="277"/>
      <c r="C29" s="278"/>
      <c r="I29" s="278"/>
      <c r="J29" s="279"/>
    </row>
    <row r="30" spans="2:10" x14ac:dyDescent="0.3">
      <c r="B30" s="277"/>
      <c r="C30" s="278"/>
      <c r="D30" s="498" t="s">
        <v>1433</v>
      </c>
      <c r="E30" s="499"/>
      <c r="F30" s="499"/>
      <c r="G30" s="499"/>
      <c r="H30" s="499"/>
      <c r="I30" s="278"/>
      <c r="J30" s="279"/>
    </row>
    <row r="31" spans="2:10" x14ac:dyDescent="0.3">
      <c r="B31" s="277"/>
      <c r="C31" s="278"/>
      <c r="I31" s="278"/>
      <c r="J31" s="279"/>
    </row>
    <row r="32" spans="2:10" x14ac:dyDescent="0.3">
      <c r="B32" s="277"/>
      <c r="C32" s="278"/>
      <c r="D32" s="498" t="s">
        <v>1646</v>
      </c>
      <c r="E32" s="499"/>
      <c r="F32" s="499"/>
      <c r="G32" s="499"/>
      <c r="H32" s="499"/>
      <c r="I32" s="278"/>
      <c r="J32" s="279"/>
    </row>
    <row r="33" spans="2:10" x14ac:dyDescent="0.3">
      <c r="B33" s="277"/>
      <c r="C33" s="278"/>
      <c r="I33" s="278"/>
      <c r="J33" s="279"/>
    </row>
    <row r="34" spans="2:10" x14ac:dyDescent="0.3">
      <c r="B34" s="277"/>
      <c r="C34" s="278"/>
      <c r="D34" s="498" t="s">
        <v>1940</v>
      </c>
      <c r="E34" s="499"/>
      <c r="F34" s="499"/>
      <c r="G34" s="499"/>
      <c r="H34" s="499"/>
      <c r="I34" s="278"/>
      <c r="J34" s="279"/>
    </row>
    <row r="35" spans="2:10" x14ac:dyDescent="0.3">
      <c r="B35" s="277"/>
      <c r="C35" s="278"/>
      <c r="I35" s="278"/>
      <c r="J35" s="279"/>
    </row>
    <row r="36" spans="2:10" x14ac:dyDescent="0.3">
      <c r="B36" s="277"/>
      <c r="C36" s="278"/>
      <c r="I36" s="278"/>
      <c r="J36" s="279"/>
    </row>
    <row r="37" spans="2:10" ht="15" thickBot="1" x14ac:dyDescent="0.35">
      <c r="B37" s="288"/>
      <c r="C37" s="289"/>
      <c r="D37" s="289"/>
      <c r="E37" s="289"/>
      <c r="F37" s="289"/>
      <c r="G37" s="289"/>
      <c r="H37" s="289"/>
      <c r="I37" s="289"/>
      <c r="J37" s="290"/>
    </row>
  </sheetData>
  <mergeCells count="6">
    <mergeCell ref="D32:H32"/>
    <mergeCell ref="D34:H34"/>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2:H32" location="'F. Optional COVID 19 impact'!A1" display="Worksheet F:  Optional COVID 19 impact" xr:uid="{3337B7D3-3672-4FCD-95F1-133FAED1A418}"/>
    <hyperlink ref="D34:H34" location="'G1-G4 - Cover pool inform.'!Udskriftsområde" display="Worksheet Tabel A &amp; Onwards: Danish National Transparency Template" xr:uid="{C54052F9-CC64-45FE-9E2E-BB44D1868446}"/>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N15" sqref="N15"/>
    </sheetView>
  </sheetViews>
  <sheetFormatPr defaultColWidth="9.109375" defaultRowHeight="14.4" x14ac:dyDescent="0.3"/>
  <cols>
    <col min="1" max="2" width="68.109375" style="39" customWidth="1"/>
    <col min="3" max="3" width="77.6640625" style="39" customWidth="1"/>
    <col min="4" max="16384" width="9.109375" style="39"/>
  </cols>
  <sheetData>
    <row r="1" spans="1:3" s="207" customFormat="1" x14ac:dyDescent="0.3"/>
    <row r="2" spans="1:3" s="207" customFormat="1" x14ac:dyDescent="0.3"/>
    <row r="3" spans="1:3" s="207" customFormat="1" x14ac:dyDescent="0.3"/>
    <row r="4" spans="1:3" s="207" customFormat="1" x14ac:dyDescent="0.3"/>
    <row r="5" spans="1:3" s="207" customFormat="1" x14ac:dyDescent="0.3"/>
    <row r="6" spans="1:3" s="207" customFormat="1" ht="16.2" thickBot="1" x14ac:dyDescent="0.35">
      <c r="A6" s="208" t="s">
        <v>301</v>
      </c>
    </row>
    <row r="7" spans="1:3" s="207" customFormat="1" ht="15" thickBot="1" x14ac:dyDescent="0.35">
      <c r="A7" s="209" t="s">
        <v>161</v>
      </c>
      <c r="B7" s="567" t="s">
        <v>230</v>
      </c>
      <c r="C7" s="568"/>
    </row>
    <row r="8" spans="1:3" s="207" customFormat="1" ht="15" thickBot="1" x14ac:dyDescent="0.35">
      <c r="A8" s="210" t="s">
        <v>302</v>
      </c>
      <c r="B8" s="569"/>
      <c r="C8" s="570"/>
    </row>
    <row r="9" spans="1:3" s="207" customFormat="1" x14ac:dyDescent="0.3">
      <c r="A9" s="211" t="s">
        <v>52</v>
      </c>
      <c r="B9" s="571" t="s">
        <v>303</v>
      </c>
      <c r="C9" s="572"/>
    </row>
    <row r="10" spans="1:3" s="207" customFormat="1" x14ac:dyDescent="0.3">
      <c r="A10" s="212" t="s">
        <v>110</v>
      </c>
      <c r="B10" s="565" t="s">
        <v>304</v>
      </c>
      <c r="C10" s="566"/>
    </row>
    <row r="11" spans="1:3" s="207" customFormat="1" x14ac:dyDescent="0.3">
      <c r="A11" s="212" t="s">
        <v>53</v>
      </c>
      <c r="B11" s="565" t="s">
        <v>305</v>
      </c>
      <c r="C11" s="566"/>
    </row>
    <row r="12" spans="1:3" s="207" customFormat="1" x14ac:dyDescent="0.3">
      <c r="A12" s="212" t="s">
        <v>54</v>
      </c>
      <c r="B12" s="565" t="s">
        <v>306</v>
      </c>
      <c r="C12" s="566"/>
    </row>
    <row r="13" spans="1:3" s="207" customFormat="1" x14ac:dyDescent="0.3">
      <c r="A13" s="212" t="s">
        <v>111</v>
      </c>
      <c r="B13" s="565" t="s">
        <v>307</v>
      </c>
      <c r="C13" s="566"/>
    </row>
    <row r="14" spans="1:3" s="207" customFormat="1" x14ac:dyDescent="0.3">
      <c r="A14" s="212" t="s">
        <v>55</v>
      </c>
      <c r="B14" s="565" t="s">
        <v>308</v>
      </c>
      <c r="C14" s="566"/>
    </row>
    <row r="15" spans="1:3" s="207" customFormat="1" x14ac:dyDescent="0.3">
      <c r="A15" s="212" t="s">
        <v>162</v>
      </c>
      <c r="B15" s="575" t="s">
        <v>309</v>
      </c>
      <c r="C15" s="576"/>
    </row>
    <row r="16" spans="1:3" s="207" customFormat="1" x14ac:dyDescent="0.3">
      <c r="A16" s="212" t="s">
        <v>112</v>
      </c>
      <c r="B16" s="565" t="s">
        <v>310</v>
      </c>
      <c r="C16" s="566"/>
    </row>
    <row r="17" spans="1:3" s="207" customFormat="1" x14ac:dyDescent="0.3">
      <c r="A17" s="213" t="s">
        <v>113</v>
      </c>
      <c r="B17" s="565" t="s">
        <v>311</v>
      </c>
      <c r="C17" s="566"/>
    </row>
    <row r="18" spans="1:3" s="207" customFormat="1" ht="30" customHeight="1" x14ac:dyDescent="0.3">
      <c r="A18" s="212" t="s">
        <v>114</v>
      </c>
      <c r="B18" s="577" t="s">
        <v>312</v>
      </c>
      <c r="C18" s="578"/>
    </row>
    <row r="19" spans="1:3" s="207" customFormat="1" x14ac:dyDescent="0.3">
      <c r="A19" s="214" t="s">
        <v>115</v>
      </c>
      <c r="B19" s="565" t="s">
        <v>313</v>
      </c>
      <c r="C19" s="566"/>
    </row>
    <row r="20" spans="1:3" s="207" customFormat="1" x14ac:dyDescent="0.3">
      <c r="A20" s="212" t="s">
        <v>58</v>
      </c>
      <c r="B20" s="565" t="s">
        <v>314</v>
      </c>
      <c r="C20" s="566"/>
    </row>
    <row r="21" spans="1:3" s="207" customFormat="1" x14ac:dyDescent="0.3">
      <c r="A21" s="212" t="s">
        <v>116</v>
      </c>
      <c r="B21" s="565" t="s">
        <v>315</v>
      </c>
      <c r="C21" s="566"/>
    </row>
    <row r="22" spans="1:3" s="207" customFormat="1" ht="29.4" thickBot="1" x14ac:dyDescent="0.35">
      <c r="A22" s="215" t="s">
        <v>117</v>
      </c>
      <c r="B22" s="579" t="s">
        <v>316</v>
      </c>
      <c r="C22" s="580"/>
    </row>
    <row r="23" spans="1:3" s="207" customFormat="1" ht="15" thickBot="1" x14ac:dyDescent="0.35">
      <c r="A23" s="216"/>
      <c r="B23" s="217"/>
      <c r="C23" s="218"/>
    </row>
    <row r="24" spans="1:3" s="207" customFormat="1" ht="15" thickBot="1" x14ac:dyDescent="0.35">
      <c r="A24" s="209" t="s">
        <v>161</v>
      </c>
      <c r="B24" s="581" t="s">
        <v>230</v>
      </c>
      <c r="C24" s="582"/>
    </row>
    <row r="25" spans="1:3" s="207" customFormat="1" ht="15" thickBot="1" x14ac:dyDescent="0.35">
      <c r="A25" s="210" t="s">
        <v>317</v>
      </c>
      <c r="B25" s="583"/>
      <c r="C25" s="584"/>
    </row>
    <row r="26" spans="1:3" s="207" customFormat="1" x14ac:dyDescent="0.3">
      <c r="A26" s="219" t="s">
        <v>118</v>
      </c>
      <c r="B26" s="585" t="s">
        <v>318</v>
      </c>
      <c r="C26" s="586"/>
    </row>
    <row r="27" spans="1:3" s="207" customFormat="1" ht="36" customHeight="1" x14ac:dyDescent="0.3">
      <c r="A27" s="212" t="s">
        <v>119</v>
      </c>
      <c r="B27" s="573" t="s">
        <v>319</v>
      </c>
      <c r="C27" s="574"/>
    </row>
    <row r="28" spans="1:3" s="207" customFormat="1" x14ac:dyDescent="0.3">
      <c r="A28" s="220" t="s">
        <v>60</v>
      </c>
      <c r="B28" s="573" t="s">
        <v>320</v>
      </c>
      <c r="C28" s="574"/>
    </row>
    <row r="29" spans="1:3" s="207" customFormat="1" x14ac:dyDescent="0.3">
      <c r="A29" s="220" t="s">
        <v>321</v>
      </c>
      <c r="B29" s="577" t="s">
        <v>322</v>
      </c>
      <c r="C29" s="578"/>
    </row>
    <row r="30" spans="1:3" s="207" customFormat="1" x14ac:dyDescent="0.3">
      <c r="A30" s="220" t="s">
        <v>323</v>
      </c>
      <c r="B30" s="565" t="s">
        <v>324</v>
      </c>
      <c r="C30" s="566"/>
    </row>
    <row r="31" spans="1:3" s="207" customFormat="1" x14ac:dyDescent="0.3">
      <c r="A31" s="220" t="s">
        <v>64</v>
      </c>
      <c r="B31" s="573" t="s">
        <v>325</v>
      </c>
      <c r="C31" s="574"/>
    </row>
    <row r="32" spans="1:3" s="207" customFormat="1" x14ac:dyDescent="0.3">
      <c r="A32" s="220" t="s">
        <v>121</v>
      </c>
      <c r="B32" s="573" t="s">
        <v>326</v>
      </c>
      <c r="C32" s="574"/>
    </row>
    <row r="33" spans="1:3" s="207" customFormat="1" ht="15" thickBot="1" x14ac:dyDescent="0.35">
      <c r="A33" s="221" t="s">
        <v>327</v>
      </c>
      <c r="B33" s="589" t="s">
        <v>328</v>
      </c>
      <c r="C33" s="590"/>
    </row>
    <row r="34" spans="1:3" s="207" customFormat="1" ht="15" thickBot="1" x14ac:dyDescent="0.35">
      <c r="A34" s="222"/>
      <c r="B34" s="223"/>
      <c r="C34" s="224"/>
    </row>
    <row r="35" spans="1:3" s="207" customFormat="1" ht="15" thickBot="1" x14ac:dyDescent="0.35">
      <c r="A35" s="209" t="s">
        <v>161</v>
      </c>
      <c r="B35" s="225" t="s">
        <v>230</v>
      </c>
      <c r="C35" s="226" t="s">
        <v>329</v>
      </c>
    </row>
    <row r="36" spans="1:3" s="207" customFormat="1" ht="15" thickBot="1" x14ac:dyDescent="0.35">
      <c r="A36" s="210" t="s">
        <v>330</v>
      </c>
      <c r="B36" s="227"/>
      <c r="C36" s="228" t="s">
        <v>331</v>
      </c>
    </row>
    <row r="37" spans="1:3" s="207" customFormat="1" ht="43.2" x14ac:dyDescent="0.3">
      <c r="A37" s="229" t="s">
        <v>88</v>
      </c>
      <c r="B37" s="230" t="s">
        <v>332</v>
      </c>
      <c r="C37" s="231"/>
    </row>
    <row r="38" spans="1:3" s="207" customFormat="1" ht="245.4" thickBot="1" x14ac:dyDescent="0.35">
      <c r="A38" s="232" t="s">
        <v>89</v>
      </c>
      <c r="B38" s="233" t="s">
        <v>333</v>
      </c>
      <c r="C38" s="234"/>
    </row>
    <row r="39" spans="1:3" s="207" customFormat="1" ht="15" thickBot="1" x14ac:dyDescent="0.35">
      <c r="A39" s="235"/>
      <c r="B39" s="224"/>
      <c r="C39" s="224"/>
    </row>
    <row r="40" spans="1:3" s="207" customFormat="1" ht="15" thickBot="1" x14ac:dyDescent="0.35">
      <c r="A40" s="209" t="s">
        <v>161</v>
      </c>
      <c r="B40" s="567" t="s">
        <v>230</v>
      </c>
      <c r="C40" s="568"/>
    </row>
    <row r="41" spans="1:3" s="207" customFormat="1" ht="15" thickBot="1" x14ac:dyDescent="0.35">
      <c r="A41" s="210" t="s">
        <v>334</v>
      </c>
      <c r="B41" s="569"/>
      <c r="C41" s="570"/>
    </row>
    <row r="42" spans="1:3" s="207" customFormat="1" ht="75" customHeight="1" x14ac:dyDescent="0.3">
      <c r="A42" s="236" t="s">
        <v>93</v>
      </c>
      <c r="B42" s="591" t="s">
        <v>335</v>
      </c>
      <c r="C42" s="592"/>
    </row>
    <row r="43" spans="1:3" s="207" customFormat="1" ht="32.25" customHeight="1" x14ac:dyDescent="0.3">
      <c r="A43" s="237" t="s">
        <v>94</v>
      </c>
      <c r="B43" s="593" t="s">
        <v>336</v>
      </c>
      <c r="C43" s="594"/>
    </row>
    <row r="44" spans="1:3" s="207" customFormat="1" ht="15" thickBot="1" x14ac:dyDescent="0.35">
      <c r="A44" s="232" t="s">
        <v>95</v>
      </c>
      <c r="B44" s="595" t="s">
        <v>337</v>
      </c>
      <c r="C44" s="596"/>
    </row>
    <row r="45" spans="1:3" s="207" customFormat="1" ht="15" thickBot="1" x14ac:dyDescent="0.35">
      <c r="A45" s="238"/>
      <c r="B45" s="239"/>
      <c r="C45" s="224"/>
    </row>
    <row r="46" spans="1:3" s="207" customFormat="1" ht="15" thickBot="1" x14ac:dyDescent="0.35">
      <c r="A46" s="209" t="s">
        <v>161</v>
      </c>
      <c r="B46" s="567" t="s">
        <v>230</v>
      </c>
      <c r="C46" s="568"/>
    </row>
    <row r="47" spans="1:3" s="207" customFormat="1" ht="15" thickBot="1" x14ac:dyDescent="0.35">
      <c r="A47" s="210" t="s">
        <v>338</v>
      </c>
      <c r="B47" s="597"/>
      <c r="C47" s="598"/>
    </row>
    <row r="48" spans="1:3" s="207" customFormat="1" x14ac:dyDescent="0.3">
      <c r="A48" s="240" t="s">
        <v>1</v>
      </c>
      <c r="B48" s="587" t="s">
        <v>339</v>
      </c>
      <c r="C48" s="588"/>
    </row>
    <row r="49" spans="1:3" s="207" customFormat="1" x14ac:dyDescent="0.3">
      <c r="A49" s="241" t="s">
        <v>2</v>
      </c>
      <c r="B49" s="593" t="s">
        <v>340</v>
      </c>
      <c r="C49" s="594"/>
    </row>
    <row r="50" spans="1:3" s="207" customFormat="1" x14ac:dyDescent="0.3">
      <c r="A50" s="237" t="s">
        <v>3</v>
      </c>
      <c r="B50" s="587" t="s">
        <v>341</v>
      </c>
      <c r="C50" s="588"/>
    </row>
    <row r="51" spans="1:3" s="207" customFormat="1" x14ac:dyDescent="0.3">
      <c r="A51" s="237" t="s">
        <v>4</v>
      </c>
      <c r="B51" s="593" t="s">
        <v>342</v>
      </c>
      <c r="C51" s="594"/>
    </row>
    <row r="52" spans="1:3" s="207" customFormat="1" x14ac:dyDescent="0.3">
      <c r="A52" s="237" t="s">
        <v>5</v>
      </c>
      <c r="B52" s="593" t="s">
        <v>343</v>
      </c>
      <c r="C52" s="594"/>
    </row>
    <row r="53" spans="1:3" s="207" customFormat="1" x14ac:dyDescent="0.3">
      <c r="A53" s="237" t="s">
        <v>6</v>
      </c>
      <c r="B53" s="593" t="s">
        <v>344</v>
      </c>
      <c r="C53" s="594"/>
    </row>
    <row r="54" spans="1:3" s="207" customFormat="1" x14ac:dyDescent="0.3">
      <c r="A54" s="237" t="s">
        <v>7</v>
      </c>
      <c r="B54" s="593" t="s">
        <v>345</v>
      </c>
      <c r="C54" s="594"/>
    </row>
    <row r="55" spans="1:3" s="207" customFormat="1" x14ac:dyDescent="0.3">
      <c r="A55" s="237" t="s">
        <v>50</v>
      </c>
      <c r="B55" s="593" t="s">
        <v>346</v>
      </c>
      <c r="C55" s="594"/>
    </row>
    <row r="56" spans="1:3" s="207" customFormat="1" x14ac:dyDescent="0.3">
      <c r="A56" s="237" t="s">
        <v>8</v>
      </c>
      <c r="B56" s="593" t="s">
        <v>347</v>
      </c>
      <c r="C56" s="594"/>
    </row>
    <row r="57" spans="1:3" s="207" customFormat="1" ht="15" thickBot="1" x14ac:dyDescent="0.35">
      <c r="A57" s="242" t="s">
        <v>9</v>
      </c>
      <c r="B57" s="595" t="s">
        <v>348</v>
      </c>
      <c r="C57" s="596"/>
    </row>
    <row r="58" spans="1:3" s="207" customFormat="1" ht="15" thickBot="1" x14ac:dyDescent="0.35"/>
    <row r="59" spans="1:3" s="207" customFormat="1" ht="15" thickBot="1" x14ac:dyDescent="0.35">
      <c r="A59" s="243" t="s">
        <v>161</v>
      </c>
      <c r="B59" s="244" t="s">
        <v>230</v>
      </c>
      <c r="C59" s="245"/>
    </row>
    <row r="60" spans="1:3" s="207" customFormat="1" ht="15" thickBot="1" x14ac:dyDescent="0.35">
      <c r="A60" s="209" t="s">
        <v>349</v>
      </c>
      <c r="B60" s="246"/>
      <c r="C60" s="247"/>
    </row>
    <row r="61" spans="1:3" s="207" customFormat="1" x14ac:dyDescent="0.3">
      <c r="A61" s="248" t="s">
        <v>35</v>
      </c>
      <c r="B61" s="591" t="s">
        <v>350</v>
      </c>
      <c r="C61" s="592"/>
    </row>
    <row r="62" spans="1:3" s="207" customFormat="1" x14ac:dyDescent="0.3">
      <c r="A62" s="249" t="s">
        <v>351</v>
      </c>
      <c r="B62" s="599" t="s">
        <v>352</v>
      </c>
      <c r="C62" s="600"/>
    </row>
    <row r="63" spans="1:3" s="207" customFormat="1" x14ac:dyDescent="0.3">
      <c r="A63" s="249" t="s">
        <v>353</v>
      </c>
      <c r="B63" s="593" t="s">
        <v>354</v>
      </c>
      <c r="C63" s="594"/>
    </row>
    <row r="64" spans="1:3" s="207" customFormat="1" ht="15" customHeight="1" x14ac:dyDescent="0.3">
      <c r="A64" s="249" t="s">
        <v>36</v>
      </c>
      <c r="B64" s="593" t="s">
        <v>355</v>
      </c>
      <c r="C64" s="594"/>
    </row>
    <row r="65" spans="1:3" s="207" customFormat="1" ht="15" customHeight="1" x14ac:dyDescent="0.3">
      <c r="A65" s="249" t="s">
        <v>37</v>
      </c>
      <c r="B65" s="593" t="s">
        <v>356</v>
      </c>
      <c r="C65" s="594"/>
    </row>
    <row r="66" spans="1:3" s="207" customFormat="1" x14ac:dyDescent="0.3">
      <c r="A66" s="249" t="s">
        <v>38</v>
      </c>
      <c r="B66" s="593" t="s">
        <v>357</v>
      </c>
      <c r="C66" s="594"/>
    </row>
    <row r="67" spans="1:3" s="207" customFormat="1" ht="15" thickBot="1" x14ac:dyDescent="0.35">
      <c r="A67" s="242" t="s">
        <v>9</v>
      </c>
      <c r="B67" s="595" t="s">
        <v>358</v>
      </c>
      <c r="C67" s="596"/>
    </row>
    <row r="68" spans="1:3" s="207" customFormat="1" ht="15" thickBot="1" x14ac:dyDescent="0.35"/>
    <row r="69" spans="1:3" s="207" customFormat="1" ht="15" thickBot="1" x14ac:dyDescent="0.35">
      <c r="A69" s="209" t="s">
        <v>161</v>
      </c>
      <c r="B69" s="567" t="s">
        <v>230</v>
      </c>
      <c r="C69" s="568"/>
    </row>
    <row r="70" spans="1:3" s="207" customFormat="1" ht="15" thickBot="1" x14ac:dyDescent="0.35">
      <c r="A70" s="210" t="s">
        <v>359</v>
      </c>
      <c r="B70" s="569"/>
      <c r="C70" s="570"/>
    </row>
    <row r="71" spans="1:3" s="207" customFormat="1" ht="15" thickBot="1" x14ac:dyDescent="0.35">
      <c r="A71" s="250" t="s">
        <v>360</v>
      </c>
      <c r="B71" s="603" t="s">
        <v>361</v>
      </c>
      <c r="C71" s="604"/>
    </row>
    <row r="72" spans="1:3" s="207" customFormat="1" ht="15" thickBot="1" x14ac:dyDescent="0.35">
      <c r="A72" s="238"/>
      <c r="B72" s="224"/>
      <c r="C72" s="224"/>
    </row>
    <row r="73" spans="1:3" s="207" customFormat="1" ht="15" thickBot="1" x14ac:dyDescent="0.35">
      <c r="A73" s="209" t="s">
        <v>362</v>
      </c>
      <c r="B73" s="601" t="s">
        <v>363</v>
      </c>
      <c r="C73" s="602"/>
    </row>
    <row r="74" spans="1:3" s="207" customFormat="1" ht="29.4" thickBot="1" x14ac:dyDescent="0.35">
      <c r="A74" s="251" t="s">
        <v>364</v>
      </c>
      <c r="B74" s="252" t="s">
        <v>365</v>
      </c>
      <c r="C74" s="253"/>
    </row>
    <row r="75" spans="1:3" s="207" customFormat="1" x14ac:dyDescent="0.3">
      <c r="A75" s="238"/>
      <c r="B75" s="254"/>
      <c r="C75" s="254"/>
    </row>
    <row r="76" spans="1:3" x14ac:dyDescent="0.3">
      <c r="A76" s="5"/>
      <c r="B76" s="5"/>
      <c r="C76" s="5"/>
    </row>
    <row r="77" spans="1:3" x14ac:dyDescent="0.3">
      <c r="A77" s="38"/>
      <c r="B77" s="38"/>
      <c r="C77" s="38"/>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6" orientation="portrait"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550"/>
  <sheetViews>
    <sheetView topLeftCell="A11" zoomScale="70" zoomScaleNormal="70" zoomScaleSheetLayoutView="40" zoomScalePageLayoutView="80" workbookViewId="0">
      <selection activeCell="N15" sqref="N15"/>
    </sheetView>
  </sheetViews>
  <sheetFormatPr defaultColWidth="8.88671875" defaultRowHeight="14.4" x14ac:dyDescent="0.3"/>
  <cols>
    <col min="1" max="1" width="13.33203125" style="294" customWidth="1"/>
    <col min="2" max="2" width="60.6640625" style="294" customWidth="1"/>
    <col min="3" max="3" width="37.33203125" style="294" bestFit="1" customWidth="1"/>
    <col min="4" max="4" width="32.6640625" style="294" customWidth="1"/>
    <col min="5" max="5" width="32.6640625" style="294" hidden="1" customWidth="1"/>
    <col min="6" max="6" width="27.109375" style="294" bestFit="1" customWidth="1"/>
    <col min="7" max="7" width="32.6640625" style="292" customWidth="1"/>
    <col min="8" max="8" width="7.33203125" style="294" customWidth="1"/>
    <col min="9" max="9" width="71.88671875" style="294" customWidth="1"/>
    <col min="10" max="11" width="47.6640625" style="294" customWidth="1"/>
    <col min="12" max="12" width="7.33203125" style="294" customWidth="1"/>
    <col min="13" max="13" width="25.6640625" style="294" customWidth="1"/>
    <col min="14" max="14" width="25.6640625" style="292" customWidth="1"/>
    <col min="15" max="16384" width="8.88671875" style="326"/>
  </cols>
  <sheetData>
    <row r="1" spans="1:13" ht="31.2" x14ac:dyDescent="0.6">
      <c r="A1" s="291" t="s">
        <v>414</v>
      </c>
      <c r="B1" s="291"/>
      <c r="C1" s="292"/>
      <c r="D1" s="292"/>
      <c r="E1" s="292"/>
      <c r="F1" s="378" t="str">
        <f>"HTT " &amp; LEFT(Introduction!$F$6,4)</f>
        <v>HTT 2021</v>
      </c>
      <c r="H1" s="292"/>
      <c r="I1" s="291"/>
      <c r="J1" s="292"/>
      <c r="K1" s="292"/>
      <c r="L1" s="292"/>
      <c r="M1" s="292"/>
    </row>
    <row r="2" spans="1:13" ht="15" thickBot="1" x14ac:dyDescent="0.35">
      <c r="A2" s="292"/>
      <c r="B2" s="293"/>
      <c r="C2" s="293"/>
      <c r="D2" s="292"/>
      <c r="E2" s="292"/>
      <c r="F2" s="292"/>
      <c r="H2" s="292"/>
      <c r="L2" s="292"/>
      <c r="M2" s="292"/>
    </row>
    <row r="3" spans="1:13" ht="18.600000000000001" thickBot="1" x14ac:dyDescent="0.35">
      <c r="A3" s="295"/>
      <c r="B3" s="296" t="s">
        <v>415</v>
      </c>
      <c r="C3" s="297" t="s">
        <v>75</v>
      </c>
      <c r="D3" s="295"/>
      <c r="E3" s="295"/>
      <c r="F3" s="295"/>
      <c r="G3" s="295"/>
      <c r="H3" s="292"/>
      <c r="L3" s="292"/>
      <c r="M3" s="292"/>
    </row>
    <row r="4" spans="1:13" ht="15" thickBot="1" x14ac:dyDescent="0.35">
      <c r="H4" s="292"/>
      <c r="L4" s="292"/>
      <c r="M4" s="292"/>
    </row>
    <row r="5" spans="1:13" ht="18.600000000000001" thickBot="1" x14ac:dyDescent="0.35">
      <c r="A5" s="298"/>
      <c r="B5" s="299" t="s">
        <v>416</v>
      </c>
      <c r="C5" s="298"/>
      <c r="E5" s="300"/>
      <c r="F5" s="300"/>
      <c r="H5" s="292"/>
      <c r="L5" s="292"/>
      <c r="M5" s="292"/>
    </row>
    <row r="6" spans="1:13" ht="15" thickBot="1" x14ac:dyDescent="0.35">
      <c r="B6" s="301" t="s">
        <v>417</v>
      </c>
      <c r="H6" s="292"/>
      <c r="L6" s="292"/>
      <c r="M6" s="292"/>
    </row>
    <row r="7" spans="1:13" ht="15" thickBot="1" x14ac:dyDescent="0.35">
      <c r="B7" s="301" t="s">
        <v>418</v>
      </c>
      <c r="H7" s="292"/>
      <c r="L7" s="292"/>
      <c r="M7" s="292"/>
    </row>
    <row r="8" spans="1:13" ht="15" thickBot="1" x14ac:dyDescent="0.35">
      <c r="B8" s="301" t="s">
        <v>419</v>
      </c>
      <c r="F8" s="294" t="s">
        <v>420</v>
      </c>
      <c r="H8" s="292"/>
      <c r="L8" s="292"/>
      <c r="M8" s="292"/>
    </row>
    <row r="9" spans="1:13" ht="15" thickBot="1" x14ac:dyDescent="0.35">
      <c r="B9" s="301" t="s">
        <v>421</v>
      </c>
      <c r="H9" s="292"/>
      <c r="L9" s="292"/>
      <c r="M9" s="292"/>
    </row>
    <row r="10" spans="1:13" ht="15" thickBot="1" x14ac:dyDescent="0.35">
      <c r="B10" s="301" t="s">
        <v>422</v>
      </c>
      <c r="H10" s="292"/>
      <c r="L10" s="292"/>
      <c r="M10" s="292"/>
    </row>
    <row r="11" spans="1:13" ht="15" thickBot="1" x14ac:dyDescent="0.35">
      <c r="B11" s="428" t="s">
        <v>423</v>
      </c>
      <c r="H11" s="292"/>
      <c r="L11" s="292"/>
      <c r="M11" s="292"/>
    </row>
    <row r="12" spans="1:13" x14ac:dyDescent="0.3">
      <c r="B12" s="304"/>
      <c r="H12" s="292"/>
      <c r="L12" s="292"/>
      <c r="M12" s="292"/>
    </row>
    <row r="13" spans="1:13" ht="36" x14ac:dyDescent="0.3">
      <c r="A13" s="305" t="s">
        <v>424</v>
      </c>
      <c r="B13" s="305" t="s">
        <v>417</v>
      </c>
      <c r="C13" s="306"/>
      <c r="D13" s="306"/>
      <c r="E13" s="306"/>
      <c r="F13" s="306"/>
      <c r="G13" s="307"/>
      <c r="H13" s="292"/>
      <c r="L13" s="292"/>
      <c r="M13" s="292"/>
    </row>
    <row r="14" spans="1:13" x14ac:dyDescent="0.3">
      <c r="A14" s="294" t="s">
        <v>425</v>
      </c>
      <c r="B14" s="308" t="s">
        <v>426</v>
      </c>
      <c r="C14" s="294" t="s">
        <v>409</v>
      </c>
      <c r="E14" s="300"/>
      <c r="F14" s="300"/>
      <c r="H14" s="292"/>
      <c r="L14" s="292"/>
      <c r="M14" s="292"/>
    </row>
    <row r="15" spans="1:13" x14ac:dyDescent="0.3">
      <c r="A15" s="294" t="s">
        <v>427</v>
      </c>
      <c r="B15" s="308" t="s">
        <v>428</v>
      </c>
      <c r="C15" s="294" t="s">
        <v>1438</v>
      </c>
      <c r="E15" s="300"/>
      <c r="F15" s="300"/>
      <c r="H15" s="292"/>
      <c r="L15" s="292"/>
      <c r="M15" s="292"/>
    </row>
    <row r="16" spans="1:13" x14ac:dyDescent="0.3">
      <c r="A16" s="294" t="s">
        <v>429</v>
      </c>
      <c r="B16" s="308" t="s">
        <v>430</v>
      </c>
      <c r="C16" s="309" t="s">
        <v>1439</v>
      </c>
      <c r="E16" s="300"/>
      <c r="F16" s="300"/>
      <c r="H16" s="292"/>
      <c r="L16" s="292"/>
      <c r="M16" s="292"/>
    </row>
    <row r="17" spans="1:13" x14ac:dyDescent="0.3">
      <c r="A17" s="294" t="s">
        <v>431</v>
      </c>
      <c r="B17" s="308" t="s">
        <v>432</v>
      </c>
      <c r="C17" s="310">
        <v>44286</v>
      </c>
      <c r="E17" s="300"/>
      <c r="F17" s="300"/>
      <c r="H17" s="292"/>
      <c r="L17" s="292"/>
      <c r="M17" s="292"/>
    </row>
    <row r="18" spans="1:13" x14ac:dyDescent="0.3">
      <c r="A18" s="294" t="s">
        <v>1103</v>
      </c>
      <c r="B18" s="311" t="s">
        <v>2598</v>
      </c>
      <c r="C18" s="379" t="s">
        <v>1443</v>
      </c>
      <c r="E18" s="300"/>
      <c r="F18" s="300"/>
      <c r="H18" s="292"/>
      <c r="L18" s="292"/>
      <c r="M18" s="292"/>
    </row>
    <row r="19" spans="1:13" x14ac:dyDescent="0.3">
      <c r="A19" s="294" t="s">
        <v>1104</v>
      </c>
      <c r="B19" s="311" t="s">
        <v>2599</v>
      </c>
      <c r="C19" s="310" t="s">
        <v>1440</v>
      </c>
      <c r="E19" s="300"/>
      <c r="F19" s="300"/>
      <c r="H19" s="292"/>
      <c r="L19" s="292"/>
      <c r="M19" s="292"/>
    </row>
    <row r="20" spans="1:13" x14ac:dyDescent="0.3">
      <c r="A20" s="294" t="s">
        <v>1105</v>
      </c>
      <c r="B20" s="368"/>
      <c r="C20" s="310"/>
      <c r="E20" s="300"/>
      <c r="F20" s="300"/>
      <c r="H20" s="292"/>
      <c r="L20" s="292"/>
      <c r="M20" s="292"/>
    </row>
    <row r="21" spans="1:13" x14ac:dyDescent="0.3">
      <c r="A21" s="294" t="s">
        <v>1106</v>
      </c>
      <c r="B21" s="368"/>
      <c r="C21" s="310"/>
      <c r="E21" s="300"/>
      <c r="F21" s="300"/>
      <c r="H21" s="292"/>
      <c r="L21" s="292"/>
      <c r="M21" s="292"/>
    </row>
    <row r="22" spans="1:13" x14ac:dyDescent="0.3">
      <c r="A22" s="294" t="s">
        <v>1107</v>
      </c>
      <c r="B22" s="368"/>
      <c r="C22" s="310"/>
      <c r="E22" s="300"/>
      <c r="F22" s="300"/>
      <c r="H22" s="292"/>
      <c r="L22" s="292"/>
      <c r="M22" s="292"/>
    </row>
    <row r="23" spans="1:13" x14ac:dyDescent="0.3">
      <c r="A23" s="294" t="s">
        <v>1108</v>
      </c>
      <c r="B23" s="368"/>
      <c r="C23" s="310"/>
      <c r="E23" s="300"/>
      <c r="F23" s="300"/>
      <c r="H23" s="292"/>
      <c r="L23" s="292"/>
      <c r="M23" s="292"/>
    </row>
    <row r="24" spans="1:13" x14ac:dyDescent="0.3">
      <c r="A24" s="294" t="s">
        <v>1109</v>
      </c>
      <c r="B24" s="368"/>
      <c r="C24" s="310"/>
      <c r="E24" s="300"/>
      <c r="F24" s="300"/>
      <c r="H24" s="292"/>
      <c r="L24" s="292"/>
      <c r="M24" s="292"/>
    </row>
    <row r="25" spans="1:13" x14ac:dyDescent="0.3">
      <c r="A25" s="294" t="s">
        <v>1110</v>
      </c>
      <c r="B25" s="368"/>
      <c r="C25" s="310"/>
      <c r="E25" s="300"/>
      <c r="F25" s="300"/>
      <c r="H25" s="292"/>
      <c r="L25" s="292"/>
      <c r="M25" s="292"/>
    </row>
    <row r="26" spans="1:13" s="292" customFormat="1" ht="18" x14ac:dyDescent="0.3">
      <c r="A26" s="306"/>
      <c r="B26" s="305" t="s">
        <v>418</v>
      </c>
      <c r="C26" s="306"/>
      <c r="D26" s="306"/>
      <c r="E26" s="306"/>
      <c r="F26" s="306"/>
      <c r="G26" s="307"/>
      <c r="I26" s="294"/>
      <c r="J26" s="294"/>
      <c r="K26" s="294"/>
    </row>
    <row r="27" spans="1:13" s="292" customFormat="1" x14ac:dyDescent="0.3">
      <c r="A27" s="294" t="s">
        <v>433</v>
      </c>
      <c r="B27" s="312" t="s">
        <v>434</v>
      </c>
      <c r="C27" s="294" t="s">
        <v>435</v>
      </c>
      <c r="D27" s="313"/>
      <c r="E27" s="313"/>
      <c r="F27" s="313"/>
      <c r="I27" s="294"/>
      <c r="J27" s="294"/>
      <c r="K27" s="294"/>
    </row>
    <row r="28" spans="1:13" s="292" customFormat="1" x14ac:dyDescent="0.3">
      <c r="A28" s="294" t="s">
        <v>436</v>
      </c>
      <c r="B28" s="312" t="s">
        <v>437</v>
      </c>
      <c r="C28" s="294" t="s">
        <v>435</v>
      </c>
      <c r="D28" s="313"/>
      <c r="E28" s="313"/>
      <c r="F28" s="313"/>
      <c r="I28" s="294"/>
      <c r="J28" s="294"/>
      <c r="K28" s="294"/>
    </row>
    <row r="29" spans="1:13" s="292" customFormat="1" x14ac:dyDescent="0.3">
      <c r="A29" s="294" t="s">
        <v>438</v>
      </c>
      <c r="B29" s="312" t="s">
        <v>439</v>
      </c>
      <c r="C29" s="309" t="s">
        <v>440</v>
      </c>
      <c r="D29" s="294"/>
      <c r="E29" s="313"/>
      <c r="F29" s="313"/>
      <c r="I29" s="294"/>
      <c r="J29" s="294"/>
      <c r="K29" s="294"/>
    </row>
    <row r="30" spans="1:13" s="292" customFormat="1" x14ac:dyDescent="0.3">
      <c r="A30" s="294" t="s">
        <v>1111</v>
      </c>
      <c r="B30" s="312"/>
      <c r="C30" s="309"/>
      <c r="D30" s="294"/>
      <c r="E30" s="313"/>
      <c r="F30" s="313"/>
      <c r="I30" s="294"/>
      <c r="J30" s="294"/>
      <c r="K30" s="294"/>
    </row>
    <row r="31" spans="1:13" s="292" customFormat="1" x14ac:dyDescent="0.3">
      <c r="A31" s="294" t="s">
        <v>1112</v>
      </c>
      <c r="B31" s="312"/>
      <c r="C31" s="309"/>
      <c r="D31" s="294"/>
      <c r="E31" s="313"/>
      <c r="F31" s="313"/>
      <c r="I31" s="294"/>
      <c r="J31" s="294"/>
      <c r="K31" s="294"/>
    </row>
    <row r="32" spans="1:13" s="292" customFormat="1" x14ac:dyDescent="0.3">
      <c r="A32" s="294" t="s">
        <v>1113</v>
      </c>
      <c r="B32" s="312"/>
      <c r="C32" s="309"/>
      <c r="D32" s="294"/>
      <c r="E32" s="313"/>
      <c r="F32" s="313"/>
      <c r="I32" s="294"/>
      <c r="J32" s="294"/>
      <c r="K32" s="294"/>
    </row>
    <row r="33" spans="1:11" s="292" customFormat="1" x14ac:dyDescent="0.3">
      <c r="A33" s="294" t="s">
        <v>1114</v>
      </c>
      <c r="B33" s="312"/>
      <c r="C33" s="309"/>
      <c r="D33" s="294"/>
      <c r="E33" s="313"/>
      <c r="F33" s="313"/>
      <c r="I33" s="294"/>
      <c r="J33" s="294"/>
      <c r="K33" s="294"/>
    </row>
    <row r="34" spans="1:11" s="292" customFormat="1" x14ac:dyDescent="0.3">
      <c r="A34" s="294" t="s">
        <v>1115</v>
      </c>
      <c r="B34" s="312"/>
      <c r="C34" s="309"/>
      <c r="D34" s="294"/>
      <c r="E34" s="313"/>
      <c r="F34" s="313"/>
      <c r="I34" s="294"/>
      <c r="J34" s="294"/>
      <c r="K34" s="294"/>
    </row>
    <row r="35" spans="1:11" s="292" customFormat="1" x14ac:dyDescent="0.3">
      <c r="A35" s="294" t="s">
        <v>1116</v>
      </c>
      <c r="B35" s="312"/>
      <c r="C35" s="309"/>
      <c r="D35" s="294"/>
      <c r="E35" s="313"/>
      <c r="F35" s="313"/>
      <c r="I35" s="294"/>
      <c r="J35" s="294"/>
      <c r="K35" s="294"/>
    </row>
    <row r="36" spans="1:11" s="292" customFormat="1" ht="18" x14ac:dyDescent="0.3">
      <c r="A36" s="305"/>
      <c r="B36" s="305" t="s">
        <v>419</v>
      </c>
      <c r="C36" s="305"/>
      <c r="D36" s="306"/>
      <c r="E36" s="306"/>
      <c r="F36" s="306"/>
      <c r="G36" s="307"/>
      <c r="I36" s="294"/>
      <c r="J36" s="294"/>
      <c r="K36" s="294"/>
    </row>
    <row r="37" spans="1:11" s="292" customFormat="1" ht="15" customHeight="1" x14ac:dyDescent="0.3">
      <c r="A37" s="315"/>
      <c r="B37" s="316" t="s">
        <v>441</v>
      </c>
      <c r="C37" s="315" t="s">
        <v>442</v>
      </c>
      <c r="D37" s="315"/>
      <c r="E37" s="317"/>
      <c r="F37" s="318"/>
      <c r="G37" s="318"/>
      <c r="I37" s="294"/>
      <c r="J37" s="294"/>
      <c r="K37" s="294"/>
    </row>
    <row r="38" spans="1:11" s="292" customFormat="1" x14ac:dyDescent="0.3">
      <c r="A38" s="294" t="s">
        <v>443</v>
      </c>
      <c r="B38" s="313" t="s">
        <v>2600</v>
      </c>
      <c r="C38" s="319">
        <v>4731.4295015886646</v>
      </c>
      <c r="D38" s="294"/>
      <c r="E38" s="294"/>
      <c r="F38" s="313"/>
      <c r="I38" s="294"/>
      <c r="J38" s="294"/>
      <c r="K38" s="294"/>
    </row>
    <row r="39" spans="1:11" s="292" customFormat="1" x14ac:dyDescent="0.3">
      <c r="A39" s="294" t="s">
        <v>444</v>
      </c>
      <c r="B39" s="313" t="s">
        <v>2601</v>
      </c>
      <c r="C39" s="319">
        <v>3539.8970198499969</v>
      </c>
      <c r="D39" s="294"/>
      <c r="E39" s="294"/>
      <c r="F39" s="313"/>
      <c r="I39" s="294"/>
      <c r="J39" s="294"/>
      <c r="K39" s="294"/>
    </row>
    <row r="40" spans="1:11" s="292" customFormat="1" x14ac:dyDescent="0.3">
      <c r="A40" s="294" t="s">
        <v>1117</v>
      </c>
      <c r="B40" s="320" t="s">
        <v>2602</v>
      </c>
      <c r="C40" s="319"/>
      <c r="D40" s="294"/>
      <c r="E40" s="294"/>
      <c r="F40" s="313"/>
      <c r="I40" s="294"/>
      <c r="J40" s="294"/>
      <c r="K40" s="294"/>
    </row>
    <row r="41" spans="1:11" s="292" customFormat="1" x14ac:dyDescent="0.3">
      <c r="A41" s="294" t="s">
        <v>1118</v>
      </c>
      <c r="B41" s="320" t="s">
        <v>2603</v>
      </c>
      <c r="C41" s="319"/>
      <c r="D41" s="294"/>
      <c r="E41" s="294"/>
      <c r="F41" s="313"/>
      <c r="I41" s="294"/>
      <c r="J41" s="294"/>
      <c r="K41" s="294"/>
    </row>
    <row r="42" spans="1:11" s="292" customFormat="1" x14ac:dyDescent="0.3">
      <c r="A42" s="294" t="s">
        <v>1119</v>
      </c>
      <c r="B42" s="313"/>
      <c r="C42" s="319"/>
      <c r="D42" s="294"/>
      <c r="E42" s="294"/>
      <c r="F42" s="313"/>
      <c r="I42" s="294"/>
      <c r="J42" s="294"/>
      <c r="K42" s="294"/>
    </row>
    <row r="43" spans="1:11" s="292" customFormat="1" x14ac:dyDescent="0.3">
      <c r="A43" s="294" t="s">
        <v>1120</v>
      </c>
      <c r="B43" s="313"/>
      <c r="C43" s="319"/>
      <c r="D43" s="294"/>
      <c r="E43" s="294"/>
      <c r="F43" s="313"/>
      <c r="I43" s="294"/>
      <c r="J43" s="294"/>
      <c r="K43" s="294"/>
    </row>
    <row r="44" spans="1:11" s="292" customFormat="1" ht="15" customHeight="1" x14ac:dyDescent="0.3">
      <c r="A44" s="315"/>
      <c r="B44" s="316" t="s">
        <v>445</v>
      </c>
      <c r="C44" s="372" t="s">
        <v>1121</v>
      </c>
      <c r="D44" s="315" t="s">
        <v>446</v>
      </c>
      <c r="E44" s="317"/>
      <c r="F44" s="318" t="s">
        <v>447</v>
      </c>
      <c r="G44" s="318" t="s">
        <v>448</v>
      </c>
      <c r="I44" s="294"/>
      <c r="J44" s="294"/>
      <c r="K44" s="294"/>
    </row>
    <row r="45" spans="1:11" s="292" customFormat="1" x14ac:dyDescent="0.3">
      <c r="A45" s="294" t="s">
        <v>449</v>
      </c>
      <c r="B45" s="313" t="s">
        <v>450</v>
      </c>
      <c r="C45" s="321">
        <v>0.08</v>
      </c>
      <c r="D45" s="321">
        <f>C38/C39-1</f>
        <v>0.3366008884035725</v>
      </c>
      <c r="E45" s="294"/>
      <c r="F45" s="321">
        <v>0</v>
      </c>
      <c r="G45" s="321" t="s">
        <v>451</v>
      </c>
      <c r="I45" s="294"/>
      <c r="J45" s="294"/>
      <c r="K45" s="294"/>
    </row>
    <row r="46" spans="1:11" s="292" customFormat="1" x14ac:dyDescent="0.3">
      <c r="A46" s="294" t="s">
        <v>978</v>
      </c>
      <c r="B46" s="313" t="s">
        <v>979</v>
      </c>
      <c r="C46" s="294" t="s">
        <v>451</v>
      </c>
      <c r="D46" s="294"/>
      <c r="E46" s="294"/>
      <c r="F46" s="294"/>
      <c r="G46" s="294"/>
      <c r="I46" s="294"/>
      <c r="J46" s="294"/>
      <c r="K46" s="294"/>
    </row>
    <row r="47" spans="1:11" s="292" customFormat="1" x14ac:dyDescent="0.3">
      <c r="A47" s="294" t="s">
        <v>980</v>
      </c>
      <c r="B47" s="313" t="s">
        <v>981</v>
      </c>
      <c r="C47" s="294" t="s">
        <v>1615</v>
      </c>
      <c r="D47" s="294" t="s">
        <v>1616</v>
      </c>
      <c r="E47" s="294"/>
      <c r="F47" s="294"/>
      <c r="G47" s="294"/>
      <c r="I47" s="294"/>
      <c r="J47" s="294"/>
      <c r="K47" s="294"/>
    </row>
    <row r="48" spans="1:11" s="292" customFormat="1" x14ac:dyDescent="0.3">
      <c r="A48" s="294" t="s">
        <v>1122</v>
      </c>
      <c r="B48" s="313"/>
      <c r="C48" s="294"/>
      <c r="D48" s="294"/>
      <c r="E48" s="294"/>
      <c r="F48" s="294"/>
      <c r="G48" s="294"/>
      <c r="I48" s="294"/>
      <c r="J48" s="294"/>
      <c r="K48" s="294"/>
    </row>
    <row r="49" spans="1:11" s="292" customFormat="1" x14ac:dyDescent="0.3">
      <c r="A49" s="294" t="s">
        <v>1123</v>
      </c>
      <c r="B49" s="313"/>
      <c r="C49" s="294"/>
      <c r="D49" s="294"/>
      <c r="E49" s="294"/>
      <c r="F49" s="294"/>
      <c r="G49" s="294"/>
      <c r="I49" s="294"/>
      <c r="J49" s="294"/>
      <c r="K49" s="294"/>
    </row>
    <row r="50" spans="1:11" s="292" customFormat="1" x14ac:dyDescent="0.3">
      <c r="A50" s="294" t="s">
        <v>1124</v>
      </c>
      <c r="B50" s="313"/>
      <c r="C50" s="294"/>
      <c r="D50" s="294"/>
      <c r="E50" s="294"/>
      <c r="F50" s="294"/>
      <c r="G50" s="294"/>
      <c r="I50" s="294"/>
      <c r="J50" s="294"/>
      <c r="K50" s="294"/>
    </row>
    <row r="51" spans="1:11" s="292" customFormat="1" x14ac:dyDescent="0.3">
      <c r="A51" s="294" t="s">
        <v>1125</v>
      </c>
      <c r="B51" s="313"/>
      <c r="C51" s="294"/>
      <c r="D51" s="294"/>
      <c r="E51" s="294"/>
      <c r="F51" s="294"/>
      <c r="G51" s="294"/>
      <c r="I51" s="294"/>
      <c r="J51" s="294"/>
      <c r="K51" s="294"/>
    </row>
    <row r="52" spans="1:11" s="292" customFormat="1" ht="15" customHeight="1" x14ac:dyDescent="0.3">
      <c r="A52" s="315"/>
      <c r="B52" s="316" t="s">
        <v>452</v>
      </c>
      <c r="C52" s="315" t="s">
        <v>442</v>
      </c>
      <c r="D52" s="315"/>
      <c r="E52" s="317"/>
      <c r="F52" s="318" t="s">
        <v>453</v>
      </c>
      <c r="G52" s="318"/>
      <c r="I52" s="294"/>
      <c r="J52" s="294"/>
      <c r="K52" s="294"/>
    </row>
    <row r="53" spans="1:11" s="292" customFormat="1" x14ac:dyDescent="0.3">
      <c r="A53" s="294" t="s">
        <v>454</v>
      </c>
      <c r="B53" s="313" t="s">
        <v>455</v>
      </c>
      <c r="C53" s="319">
        <v>3539.8970198299999</v>
      </c>
      <c r="D53" s="294"/>
      <c r="E53" s="319"/>
      <c r="F53" s="321">
        <v>0.7481664935843122</v>
      </c>
      <c r="G53" s="322"/>
      <c r="I53" s="294"/>
      <c r="J53" s="294"/>
      <c r="K53" s="294"/>
    </row>
    <row r="54" spans="1:11" s="292" customFormat="1" x14ac:dyDescent="0.3">
      <c r="A54" s="294" t="s">
        <v>456</v>
      </c>
      <c r="B54" s="313" t="s">
        <v>457</v>
      </c>
      <c r="C54" s="319">
        <v>0</v>
      </c>
      <c r="D54" s="294"/>
      <c r="E54" s="319"/>
      <c r="F54" s="321">
        <v>0</v>
      </c>
      <c r="G54" s="322"/>
      <c r="I54" s="294"/>
      <c r="J54" s="294"/>
      <c r="K54" s="294"/>
    </row>
    <row r="55" spans="1:11" s="292" customFormat="1" x14ac:dyDescent="0.3">
      <c r="A55" s="294" t="s">
        <v>458</v>
      </c>
      <c r="B55" s="313" t="s">
        <v>459</v>
      </c>
      <c r="C55" s="319">
        <v>0</v>
      </c>
      <c r="D55" s="294"/>
      <c r="E55" s="319"/>
      <c r="F55" s="321">
        <v>0</v>
      </c>
      <c r="G55" s="322"/>
      <c r="I55" s="294"/>
      <c r="J55" s="294"/>
      <c r="K55" s="294"/>
    </row>
    <row r="56" spans="1:11" s="292" customFormat="1" x14ac:dyDescent="0.3">
      <c r="A56" s="294" t="s">
        <v>460</v>
      </c>
      <c r="B56" s="313" t="s">
        <v>461</v>
      </c>
      <c r="C56" s="319">
        <v>1191.5324817386672</v>
      </c>
      <c r="D56" s="294"/>
      <c r="E56" s="319"/>
      <c r="F56" s="321">
        <v>0.25183350641568775</v>
      </c>
      <c r="G56" s="322"/>
      <c r="I56" s="294"/>
      <c r="J56" s="294"/>
      <c r="K56" s="294"/>
    </row>
    <row r="57" spans="1:11" s="292" customFormat="1" x14ac:dyDescent="0.3">
      <c r="A57" s="294" t="s">
        <v>462</v>
      </c>
      <c r="B57" s="294" t="s">
        <v>9</v>
      </c>
      <c r="C57" s="319">
        <v>0</v>
      </c>
      <c r="D57" s="294"/>
      <c r="E57" s="319"/>
      <c r="F57" s="321">
        <v>0</v>
      </c>
      <c r="G57" s="322"/>
      <c r="I57" s="323"/>
      <c r="J57" s="323"/>
      <c r="K57" s="294"/>
    </row>
    <row r="58" spans="1:11" s="292" customFormat="1" x14ac:dyDescent="0.3">
      <c r="A58" s="294" t="s">
        <v>463</v>
      </c>
      <c r="B58" s="324" t="s">
        <v>10</v>
      </c>
      <c r="C58" s="319">
        <v>4731.4295015686675</v>
      </c>
      <c r="D58" s="319"/>
      <c r="E58" s="319"/>
      <c r="F58" s="321">
        <v>1</v>
      </c>
      <c r="G58" s="322"/>
      <c r="I58" s="294"/>
      <c r="J58" s="294"/>
      <c r="K58" s="294"/>
    </row>
    <row r="59" spans="1:11" s="292" customFormat="1" x14ac:dyDescent="0.3">
      <c r="A59" s="294" t="s">
        <v>1126</v>
      </c>
      <c r="B59" s="324"/>
      <c r="C59" s="319"/>
      <c r="D59" s="319"/>
      <c r="E59" s="319"/>
      <c r="F59" s="321"/>
      <c r="G59" s="322"/>
      <c r="I59" s="294"/>
      <c r="J59" s="294"/>
      <c r="K59" s="294"/>
    </row>
    <row r="60" spans="1:11" s="292" customFormat="1" x14ac:dyDescent="0.3">
      <c r="A60" s="294" t="s">
        <v>1127</v>
      </c>
      <c r="B60" s="324"/>
      <c r="C60" s="319"/>
      <c r="D60" s="319"/>
      <c r="E60" s="319"/>
      <c r="F60" s="321"/>
      <c r="G60" s="322"/>
      <c r="I60" s="294"/>
      <c r="J60" s="294"/>
      <c r="K60" s="294"/>
    </row>
    <row r="61" spans="1:11" s="292" customFormat="1" x14ac:dyDescent="0.3">
      <c r="A61" s="294" t="s">
        <v>1128</v>
      </c>
      <c r="B61" s="324"/>
      <c r="C61" s="319"/>
      <c r="D61" s="319"/>
      <c r="E61" s="319"/>
      <c r="F61" s="321"/>
      <c r="G61" s="322"/>
      <c r="I61" s="294"/>
      <c r="J61" s="294"/>
      <c r="K61" s="294"/>
    </row>
    <row r="62" spans="1:11" s="292" customFormat="1" x14ac:dyDescent="0.3">
      <c r="A62" s="294" t="s">
        <v>1129</v>
      </c>
      <c r="B62" s="324"/>
      <c r="C62" s="319"/>
      <c r="D62" s="319"/>
      <c r="E62" s="319"/>
      <c r="F62" s="321"/>
      <c r="G62" s="322"/>
      <c r="I62" s="294"/>
      <c r="J62" s="294"/>
      <c r="K62" s="294"/>
    </row>
    <row r="63" spans="1:11" s="292" customFormat="1" x14ac:dyDescent="0.3">
      <c r="A63" s="294" t="s">
        <v>1130</v>
      </c>
      <c r="B63" s="324"/>
      <c r="C63" s="319"/>
      <c r="D63" s="319"/>
      <c r="E63" s="319"/>
      <c r="F63" s="321"/>
      <c r="G63" s="322"/>
      <c r="I63" s="294"/>
      <c r="J63" s="294"/>
      <c r="K63" s="294"/>
    </row>
    <row r="64" spans="1:11" s="292" customFormat="1" x14ac:dyDescent="0.3">
      <c r="A64" s="294" t="s">
        <v>1131</v>
      </c>
      <c r="B64" s="324"/>
      <c r="C64" s="319"/>
      <c r="D64" s="319"/>
      <c r="E64" s="319"/>
      <c r="F64" s="321"/>
      <c r="G64" s="322"/>
      <c r="I64" s="294"/>
      <c r="J64" s="294"/>
      <c r="K64" s="294"/>
    </row>
    <row r="65" spans="1:11" s="292" customFormat="1" ht="15" customHeight="1" x14ac:dyDescent="0.3">
      <c r="A65" s="315"/>
      <c r="B65" s="316" t="s">
        <v>464</v>
      </c>
      <c r="C65" s="315" t="s">
        <v>1132</v>
      </c>
      <c r="D65" s="315" t="s">
        <v>1133</v>
      </c>
      <c r="E65" s="317"/>
      <c r="F65" s="318" t="s">
        <v>465</v>
      </c>
      <c r="G65" s="327" t="s">
        <v>466</v>
      </c>
      <c r="I65" s="294"/>
      <c r="J65" s="294"/>
      <c r="K65" s="294"/>
    </row>
    <row r="66" spans="1:11" s="292" customFormat="1" x14ac:dyDescent="0.3">
      <c r="A66" s="294" t="s">
        <v>467</v>
      </c>
      <c r="B66" s="313" t="s">
        <v>468</v>
      </c>
      <c r="C66" s="328">
        <v>19.00638172275163</v>
      </c>
      <c r="D66" s="294" t="s">
        <v>451</v>
      </c>
      <c r="E66" s="308"/>
      <c r="F66" s="329"/>
      <c r="G66" s="330"/>
      <c r="I66" s="294"/>
      <c r="J66" s="294"/>
      <c r="K66" s="294"/>
    </row>
    <row r="67" spans="1:11" s="292" customFormat="1" x14ac:dyDescent="0.3">
      <c r="A67" s="294"/>
      <c r="B67" s="313"/>
      <c r="C67" s="308"/>
      <c r="D67" s="308"/>
      <c r="E67" s="308"/>
      <c r="F67" s="330"/>
      <c r="G67" s="330"/>
      <c r="I67" s="294"/>
      <c r="J67" s="294"/>
      <c r="K67" s="294"/>
    </row>
    <row r="68" spans="1:11" s="292" customFormat="1" x14ac:dyDescent="0.3">
      <c r="A68" s="294"/>
      <c r="B68" s="313" t="s">
        <v>1134</v>
      </c>
      <c r="C68" s="368"/>
      <c r="D68" s="368"/>
      <c r="E68" s="368"/>
      <c r="F68" s="330"/>
      <c r="G68" s="330"/>
      <c r="I68" s="294"/>
      <c r="J68" s="294"/>
      <c r="K68" s="294"/>
    </row>
    <row r="69" spans="1:11" s="292" customFormat="1" x14ac:dyDescent="0.3">
      <c r="A69" s="294"/>
      <c r="B69" s="313" t="s">
        <v>469</v>
      </c>
      <c r="C69" s="294"/>
      <c r="D69" s="294"/>
      <c r="E69" s="308"/>
      <c r="F69" s="330"/>
      <c r="G69" s="330"/>
      <c r="I69" s="294"/>
      <c r="J69" s="294"/>
      <c r="K69" s="294"/>
    </row>
    <row r="70" spans="1:11" s="292" customFormat="1" x14ac:dyDescent="0.3">
      <c r="A70" s="294" t="s">
        <v>470</v>
      </c>
      <c r="B70" s="331" t="s">
        <v>471</v>
      </c>
      <c r="C70" s="319">
        <v>502.11665454000001</v>
      </c>
      <c r="D70" s="319" t="s">
        <v>451</v>
      </c>
      <c r="E70" s="319"/>
      <c r="F70" s="362">
        <v>0.10612366820055641</v>
      </c>
      <c r="G70" s="319" t="s">
        <v>2271</v>
      </c>
      <c r="I70" s="294"/>
      <c r="J70" s="294"/>
      <c r="K70" s="294"/>
    </row>
    <row r="71" spans="1:11" s="292" customFormat="1" x14ac:dyDescent="0.3">
      <c r="A71" s="294" t="s">
        <v>472</v>
      </c>
      <c r="B71" s="331" t="s">
        <v>473</v>
      </c>
      <c r="C71" s="319">
        <v>380.31017387000003</v>
      </c>
      <c r="D71" s="319" t="s">
        <v>451</v>
      </c>
      <c r="E71" s="319"/>
      <c r="F71" s="362">
        <v>8.0379549931579933E-2</v>
      </c>
      <c r="G71" s="319" t="s">
        <v>2271</v>
      </c>
      <c r="I71" s="294"/>
      <c r="J71" s="294"/>
      <c r="K71" s="294"/>
    </row>
    <row r="72" spans="1:11" s="292" customFormat="1" x14ac:dyDescent="0.3">
      <c r="A72" s="294" t="s">
        <v>474</v>
      </c>
      <c r="B72" s="331" t="s">
        <v>475</v>
      </c>
      <c r="C72" s="319">
        <v>799.83477474000006</v>
      </c>
      <c r="D72" s="319" t="s">
        <v>451</v>
      </c>
      <c r="E72" s="319"/>
      <c r="F72" s="362">
        <v>0.16904717157318003</v>
      </c>
      <c r="G72" s="319" t="s">
        <v>2271</v>
      </c>
      <c r="I72" s="294"/>
      <c r="J72" s="294"/>
      <c r="K72" s="294"/>
    </row>
    <row r="73" spans="1:11" s="292" customFormat="1" x14ac:dyDescent="0.3">
      <c r="A73" s="294" t="s">
        <v>476</v>
      </c>
      <c r="B73" s="331" t="s">
        <v>477</v>
      </c>
      <c r="C73" s="319">
        <v>219.03825863999998</v>
      </c>
      <c r="D73" s="319" t="s">
        <v>451</v>
      </c>
      <c r="E73" s="319"/>
      <c r="F73" s="362">
        <v>4.6294308848278294E-2</v>
      </c>
      <c r="G73" s="319" t="s">
        <v>2271</v>
      </c>
      <c r="I73" s="294"/>
      <c r="J73" s="294"/>
      <c r="K73" s="294"/>
    </row>
    <row r="74" spans="1:11" s="292" customFormat="1" x14ac:dyDescent="0.3">
      <c r="A74" s="294" t="s">
        <v>478</v>
      </c>
      <c r="B74" s="331" t="s">
        <v>479</v>
      </c>
      <c r="C74" s="319">
        <v>169.03495629</v>
      </c>
      <c r="D74" s="319" t="s">
        <v>451</v>
      </c>
      <c r="E74" s="319"/>
      <c r="F74" s="362">
        <v>3.5725980115217382E-2</v>
      </c>
      <c r="G74" s="319" t="s">
        <v>2271</v>
      </c>
      <c r="I74" s="294"/>
      <c r="J74" s="294"/>
      <c r="K74" s="294"/>
    </row>
    <row r="75" spans="1:11" s="292" customFormat="1" x14ac:dyDescent="0.3">
      <c r="A75" s="294" t="s">
        <v>480</v>
      </c>
      <c r="B75" s="331" t="s">
        <v>481</v>
      </c>
      <c r="C75" s="319">
        <v>844.95981629999994</v>
      </c>
      <c r="D75" s="319" t="s">
        <v>451</v>
      </c>
      <c r="E75" s="319"/>
      <c r="F75" s="362">
        <v>0.17858446712940271</v>
      </c>
      <c r="G75" s="319" t="s">
        <v>2271</v>
      </c>
      <c r="I75" s="294"/>
      <c r="J75" s="294"/>
      <c r="K75" s="294"/>
    </row>
    <row r="76" spans="1:11" s="292" customFormat="1" x14ac:dyDescent="0.3">
      <c r="A76" s="294" t="s">
        <v>482</v>
      </c>
      <c r="B76" s="331" t="s">
        <v>483</v>
      </c>
      <c r="C76" s="319">
        <v>1816.1348672000001</v>
      </c>
      <c r="D76" s="319" t="s">
        <v>451</v>
      </c>
      <c r="E76" s="319"/>
      <c r="F76" s="362">
        <v>0.3838448542017851</v>
      </c>
      <c r="G76" s="319" t="s">
        <v>2271</v>
      </c>
      <c r="I76" s="294"/>
      <c r="J76" s="294"/>
      <c r="K76" s="294"/>
    </row>
    <row r="77" spans="1:11" s="292" customFormat="1" x14ac:dyDescent="0.3">
      <c r="A77" s="294" t="s">
        <v>484</v>
      </c>
      <c r="B77" s="332" t="s">
        <v>10</v>
      </c>
      <c r="C77" s="319">
        <v>4731.4295015800008</v>
      </c>
      <c r="D77" s="319">
        <v>0</v>
      </c>
      <c r="E77" s="319"/>
      <c r="F77" s="363">
        <v>0.99999999999999978</v>
      </c>
      <c r="G77" s="319">
        <v>0</v>
      </c>
      <c r="I77" s="294"/>
      <c r="J77" s="294"/>
      <c r="K77" s="294"/>
    </row>
    <row r="78" spans="1:11" s="292" customFormat="1" x14ac:dyDescent="0.3">
      <c r="A78" s="294" t="s">
        <v>1135</v>
      </c>
      <c r="B78" s="373"/>
      <c r="C78" s="319"/>
      <c r="D78" s="319"/>
      <c r="E78" s="313"/>
      <c r="F78" s="319"/>
      <c r="G78" s="322"/>
      <c r="I78" s="294"/>
      <c r="J78" s="294"/>
      <c r="K78" s="294"/>
    </row>
    <row r="79" spans="1:11" s="292" customFormat="1" x14ac:dyDescent="0.3">
      <c r="A79" s="294" t="s">
        <v>1136</v>
      </c>
      <c r="B79" s="373"/>
      <c r="C79" s="319"/>
      <c r="D79" s="319"/>
      <c r="E79" s="313"/>
      <c r="F79" s="319"/>
      <c r="G79" s="322"/>
      <c r="I79" s="294"/>
      <c r="J79" s="294"/>
      <c r="K79" s="294"/>
    </row>
    <row r="80" spans="1:11" s="292" customFormat="1" x14ac:dyDescent="0.3">
      <c r="A80" s="294" t="s">
        <v>1137</v>
      </c>
      <c r="B80" s="373"/>
      <c r="C80" s="319"/>
      <c r="D80" s="319"/>
      <c r="E80" s="313"/>
      <c r="F80" s="319"/>
      <c r="G80" s="322"/>
      <c r="I80" s="294"/>
      <c r="J80" s="294"/>
      <c r="K80" s="294"/>
    </row>
    <row r="81" spans="1:11" s="292" customFormat="1" x14ac:dyDescent="0.3">
      <c r="A81" s="294" t="s">
        <v>1138</v>
      </c>
      <c r="B81" s="373"/>
      <c r="C81" s="319"/>
      <c r="D81" s="319"/>
      <c r="E81" s="313"/>
      <c r="F81" s="319"/>
      <c r="G81" s="322"/>
      <c r="I81" s="294"/>
      <c r="J81" s="294"/>
      <c r="K81" s="294"/>
    </row>
    <row r="82" spans="1:11" s="292" customFormat="1" x14ac:dyDescent="0.3">
      <c r="A82" s="294" t="s">
        <v>1139</v>
      </c>
      <c r="B82" s="373"/>
      <c r="C82" s="319"/>
      <c r="D82" s="319"/>
      <c r="E82" s="313"/>
      <c r="F82" s="319"/>
      <c r="G82" s="322"/>
      <c r="I82" s="294"/>
      <c r="J82" s="294"/>
      <c r="K82" s="294"/>
    </row>
    <row r="83" spans="1:11" s="292" customFormat="1" x14ac:dyDescent="0.3">
      <c r="A83" s="294" t="s">
        <v>1140</v>
      </c>
      <c r="B83" s="332"/>
      <c r="C83" s="319"/>
      <c r="D83" s="319"/>
      <c r="E83" s="313"/>
      <c r="F83" s="363"/>
      <c r="G83" s="322"/>
      <c r="I83" s="294"/>
      <c r="J83" s="294"/>
      <c r="K83" s="294"/>
    </row>
    <row r="84" spans="1:11" s="292" customFormat="1" x14ac:dyDescent="0.3">
      <c r="A84" s="294" t="s">
        <v>1141</v>
      </c>
      <c r="B84" s="332"/>
      <c r="C84" s="319"/>
      <c r="D84" s="319"/>
      <c r="E84" s="313"/>
      <c r="F84" s="363"/>
      <c r="G84" s="322"/>
      <c r="I84" s="294"/>
      <c r="J84" s="294"/>
      <c r="K84" s="294"/>
    </row>
    <row r="85" spans="1:11" s="292" customFormat="1" x14ac:dyDescent="0.3">
      <c r="A85" s="294" t="s">
        <v>1142</v>
      </c>
      <c r="B85" s="332"/>
      <c r="C85" s="319"/>
      <c r="D85" s="319"/>
      <c r="E85" s="313"/>
      <c r="F85" s="363"/>
      <c r="G85" s="322"/>
      <c r="I85" s="294"/>
      <c r="J85" s="294"/>
      <c r="K85" s="294"/>
    </row>
    <row r="86" spans="1:11" s="292" customFormat="1" x14ac:dyDescent="0.3">
      <c r="A86" s="294" t="s">
        <v>1143</v>
      </c>
      <c r="B86" s="332"/>
      <c r="C86" s="319"/>
      <c r="D86" s="319"/>
      <c r="E86" s="313"/>
      <c r="F86" s="363"/>
      <c r="G86" s="322"/>
      <c r="I86" s="294"/>
      <c r="J86" s="294"/>
      <c r="K86" s="294"/>
    </row>
    <row r="87" spans="1:11" s="292" customFormat="1" x14ac:dyDescent="0.3">
      <c r="A87" s="294" t="s">
        <v>1144</v>
      </c>
      <c r="B87" s="332"/>
      <c r="C87" s="319"/>
      <c r="D87" s="319"/>
      <c r="E87" s="313"/>
      <c r="F87" s="363"/>
      <c r="G87" s="322"/>
      <c r="I87" s="294"/>
      <c r="J87" s="294"/>
      <c r="K87" s="294"/>
    </row>
    <row r="88" spans="1:11" s="292" customFormat="1" ht="15" customHeight="1" x14ac:dyDescent="0.3">
      <c r="A88" s="315"/>
      <c r="B88" s="316" t="s">
        <v>485</v>
      </c>
      <c r="C88" s="315" t="s">
        <v>1146</v>
      </c>
      <c r="D88" s="315" t="s">
        <v>1147</v>
      </c>
      <c r="E88" s="317"/>
      <c r="F88" s="318" t="s">
        <v>486</v>
      </c>
      <c r="G88" s="315" t="s">
        <v>487</v>
      </c>
      <c r="I88" s="294"/>
      <c r="J88" s="294"/>
      <c r="K88" s="294"/>
    </row>
    <row r="89" spans="1:11" s="292" customFormat="1" x14ac:dyDescent="0.3">
      <c r="A89" s="294" t="s">
        <v>488</v>
      </c>
      <c r="B89" s="313" t="s">
        <v>468</v>
      </c>
      <c r="C89" s="333">
        <v>28.704766706322989</v>
      </c>
      <c r="D89" s="333" t="s">
        <v>451</v>
      </c>
      <c r="E89" s="333"/>
      <c r="F89" s="333"/>
      <c r="G89" s="333"/>
      <c r="I89" s="294"/>
      <c r="J89" s="294"/>
      <c r="K89" s="294"/>
    </row>
    <row r="90" spans="1:11" s="292" customFormat="1" x14ac:dyDescent="0.3">
      <c r="A90" s="294"/>
      <c r="B90" s="313"/>
      <c r="C90" s="333"/>
      <c r="D90" s="333"/>
      <c r="E90" s="333"/>
      <c r="F90" s="333"/>
      <c r="G90" s="333"/>
      <c r="I90" s="294"/>
      <c r="J90" s="294"/>
      <c r="K90" s="294"/>
    </row>
    <row r="91" spans="1:11" s="292" customFormat="1" x14ac:dyDescent="0.3">
      <c r="A91" s="294"/>
      <c r="B91" s="313" t="s">
        <v>1145</v>
      </c>
      <c r="C91" s="333"/>
      <c r="D91" s="333"/>
      <c r="E91" s="333"/>
      <c r="F91" s="333"/>
      <c r="G91" s="333"/>
      <c r="I91" s="294"/>
      <c r="J91" s="294"/>
      <c r="K91" s="294"/>
    </row>
    <row r="92" spans="1:11" s="292" customFormat="1" x14ac:dyDescent="0.3">
      <c r="A92" s="294" t="s">
        <v>489</v>
      </c>
      <c r="B92" s="313" t="s">
        <v>469</v>
      </c>
      <c r="C92" s="333"/>
      <c r="D92" s="333"/>
      <c r="E92" s="333"/>
      <c r="F92" s="333"/>
      <c r="G92" s="333"/>
      <c r="I92" s="294"/>
      <c r="J92" s="294"/>
      <c r="K92" s="294"/>
    </row>
    <row r="93" spans="1:11" s="292" customFormat="1" x14ac:dyDescent="0.3">
      <c r="A93" s="294" t="s">
        <v>490</v>
      </c>
      <c r="B93" s="331" t="s">
        <v>471</v>
      </c>
      <c r="C93" s="319">
        <v>0</v>
      </c>
      <c r="D93" s="333" t="s">
        <v>451</v>
      </c>
      <c r="E93" s="333"/>
      <c r="F93" s="321">
        <v>0</v>
      </c>
      <c r="G93" s="333" t="s">
        <v>2271</v>
      </c>
      <c r="I93" s="294"/>
      <c r="J93" s="294"/>
      <c r="K93" s="294"/>
    </row>
    <row r="94" spans="1:11" s="292" customFormat="1" x14ac:dyDescent="0.3">
      <c r="A94" s="294" t="s">
        <v>491</v>
      </c>
      <c r="B94" s="331" t="s">
        <v>473</v>
      </c>
      <c r="C94" s="319">
        <v>2.9215874100000008</v>
      </c>
      <c r="D94" s="333" t="s">
        <v>451</v>
      </c>
      <c r="E94" s="333"/>
      <c r="F94" s="321">
        <v>8.2533118721171239E-4</v>
      </c>
      <c r="G94" s="333" t="s">
        <v>2271</v>
      </c>
      <c r="I94" s="294"/>
      <c r="J94" s="294"/>
      <c r="K94" s="294"/>
    </row>
    <row r="95" spans="1:11" s="292" customFormat="1" x14ac:dyDescent="0.3">
      <c r="A95" s="294" t="s">
        <v>492</v>
      </c>
      <c r="B95" s="331" t="s">
        <v>475</v>
      </c>
      <c r="C95" s="319">
        <v>1.2029267500000003</v>
      </c>
      <c r="D95" s="333" t="s">
        <v>451</v>
      </c>
      <c r="E95" s="333"/>
      <c r="F95" s="321">
        <v>3.3981970188810015E-4</v>
      </c>
      <c r="G95" s="333" t="s">
        <v>2271</v>
      </c>
      <c r="I95" s="294"/>
      <c r="J95" s="294"/>
      <c r="K95" s="294"/>
    </row>
    <row r="96" spans="1:11" s="292" customFormat="1" x14ac:dyDescent="0.3">
      <c r="A96" s="294" t="s">
        <v>493</v>
      </c>
      <c r="B96" s="331" t="s">
        <v>477</v>
      </c>
      <c r="C96" s="319">
        <v>1.5961700799999996</v>
      </c>
      <c r="D96" s="333" t="s">
        <v>451</v>
      </c>
      <c r="E96" s="333"/>
      <c r="F96" s="321">
        <v>4.5090861995404516E-4</v>
      </c>
      <c r="G96" s="333" t="s">
        <v>2271</v>
      </c>
      <c r="I96" s="294"/>
      <c r="J96" s="294"/>
      <c r="K96" s="294"/>
    </row>
    <row r="97" spans="1:14" s="292" customFormat="1" x14ac:dyDescent="0.3">
      <c r="A97" s="294" t="s">
        <v>494</v>
      </c>
      <c r="B97" s="331" t="s">
        <v>479</v>
      </c>
      <c r="C97" s="319">
        <v>0</v>
      </c>
      <c r="D97" s="333" t="s">
        <v>451</v>
      </c>
      <c r="E97" s="333"/>
      <c r="F97" s="321">
        <v>0</v>
      </c>
      <c r="G97" s="333" t="s">
        <v>2271</v>
      </c>
      <c r="I97" s="294"/>
      <c r="J97" s="294"/>
      <c r="K97" s="294"/>
    </row>
    <row r="98" spans="1:14" s="292" customFormat="1" x14ac:dyDescent="0.3">
      <c r="A98" s="294" t="s">
        <v>495</v>
      </c>
      <c r="B98" s="331" t="s">
        <v>481</v>
      </c>
      <c r="C98" s="319">
        <v>217.94019790999997</v>
      </c>
      <c r="D98" s="333" t="s">
        <v>451</v>
      </c>
      <c r="E98" s="333"/>
      <c r="F98" s="321">
        <v>6.1566818663904281E-2</v>
      </c>
      <c r="G98" s="333" t="s">
        <v>2271</v>
      </c>
      <c r="I98" s="294"/>
      <c r="J98" s="294"/>
      <c r="K98" s="294"/>
    </row>
    <row r="99" spans="1:14" x14ac:dyDescent="0.3">
      <c r="A99" s="294" t="s">
        <v>496</v>
      </c>
      <c r="B99" s="331" t="s">
        <v>483</v>
      </c>
      <c r="C99" s="319">
        <v>3316.2361376999975</v>
      </c>
      <c r="D99" s="333" t="s">
        <v>451</v>
      </c>
      <c r="E99" s="333"/>
      <c r="F99" s="321">
        <v>0.93681712182704191</v>
      </c>
      <c r="G99" s="333" t="s">
        <v>2271</v>
      </c>
      <c r="H99" s="292"/>
      <c r="L99" s="292"/>
      <c r="M99" s="292"/>
    </row>
    <row r="100" spans="1:14" x14ac:dyDescent="0.3">
      <c r="A100" s="294" t="s">
        <v>497</v>
      </c>
      <c r="B100" s="332" t="s">
        <v>10</v>
      </c>
      <c r="C100" s="319">
        <v>3539.8970198499974</v>
      </c>
      <c r="D100" s="333">
        <v>0</v>
      </c>
      <c r="E100" s="333"/>
      <c r="F100" s="321">
        <v>1</v>
      </c>
      <c r="G100" s="333">
        <v>0</v>
      </c>
      <c r="H100" s="292"/>
      <c r="L100" s="292"/>
      <c r="M100" s="292"/>
    </row>
    <row r="101" spans="1:14" x14ac:dyDescent="0.3">
      <c r="A101" s="294" t="s">
        <v>1148</v>
      </c>
      <c r="B101" s="373"/>
      <c r="C101" s="319"/>
      <c r="D101" s="319"/>
      <c r="E101" s="313"/>
      <c r="F101" s="363"/>
      <c r="G101" s="325"/>
      <c r="H101" s="292"/>
      <c r="L101" s="292"/>
      <c r="M101" s="292"/>
    </row>
    <row r="102" spans="1:14" x14ac:dyDescent="0.3">
      <c r="A102" s="294" t="s">
        <v>1149</v>
      </c>
      <c r="B102" s="373"/>
      <c r="C102" s="319"/>
      <c r="D102" s="319"/>
      <c r="E102" s="313"/>
      <c r="F102" s="363"/>
      <c r="G102" s="325"/>
      <c r="H102" s="292"/>
      <c r="L102" s="292"/>
      <c r="M102" s="292"/>
    </row>
    <row r="103" spans="1:14" x14ac:dyDescent="0.3">
      <c r="A103" s="294" t="s">
        <v>1150</v>
      </c>
      <c r="B103" s="373"/>
      <c r="C103" s="319"/>
      <c r="D103" s="319"/>
      <c r="E103" s="313"/>
      <c r="F103" s="363"/>
      <c r="G103" s="325"/>
      <c r="H103" s="292"/>
      <c r="L103" s="292"/>
      <c r="M103" s="292"/>
    </row>
    <row r="104" spans="1:14" x14ac:dyDescent="0.3">
      <c r="A104" s="294" t="s">
        <v>1151</v>
      </c>
      <c r="B104" s="373"/>
      <c r="C104" s="319"/>
      <c r="D104" s="319"/>
      <c r="E104" s="313"/>
      <c r="F104" s="363"/>
      <c r="G104" s="325"/>
      <c r="H104" s="292"/>
      <c r="L104" s="292"/>
      <c r="M104" s="292"/>
    </row>
    <row r="105" spans="1:14" x14ac:dyDescent="0.3">
      <c r="A105" s="294" t="s">
        <v>1152</v>
      </c>
      <c r="B105" s="373"/>
      <c r="C105" s="319"/>
      <c r="D105" s="319"/>
      <c r="E105" s="313"/>
      <c r="F105" s="363"/>
      <c r="G105" s="325"/>
      <c r="H105" s="292"/>
      <c r="L105" s="292"/>
      <c r="M105" s="292"/>
    </row>
    <row r="106" spans="1:14" x14ac:dyDescent="0.3">
      <c r="A106" s="294" t="s">
        <v>1153</v>
      </c>
      <c r="B106" s="332"/>
      <c r="C106" s="319"/>
      <c r="D106" s="319"/>
      <c r="E106" s="313"/>
      <c r="F106" s="363"/>
      <c r="G106" s="325"/>
      <c r="H106" s="292"/>
      <c r="L106" s="292"/>
      <c r="M106" s="292"/>
    </row>
    <row r="107" spans="1:14" x14ac:dyDescent="0.3">
      <c r="A107" s="294" t="s">
        <v>1154</v>
      </c>
      <c r="B107" s="332"/>
      <c r="C107" s="319"/>
      <c r="D107" s="319"/>
      <c r="E107" s="313"/>
      <c r="F107" s="363"/>
      <c r="G107" s="325"/>
      <c r="H107" s="292"/>
      <c r="L107" s="292"/>
      <c r="M107" s="292"/>
    </row>
    <row r="108" spans="1:14" x14ac:dyDescent="0.3">
      <c r="A108" s="294" t="s">
        <v>1155</v>
      </c>
      <c r="B108" s="332"/>
      <c r="C108" s="319"/>
      <c r="D108" s="319"/>
      <c r="E108" s="313"/>
      <c r="F108" s="363"/>
      <c r="G108" s="325"/>
      <c r="H108" s="292"/>
      <c r="L108" s="292"/>
      <c r="M108" s="292"/>
    </row>
    <row r="109" spans="1:14" x14ac:dyDescent="0.3">
      <c r="A109" s="294" t="s">
        <v>1156</v>
      </c>
      <c r="B109" s="332"/>
      <c r="C109" s="319"/>
      <c r="D109" s="319"/>
      <c r="E109" s="313"/>
      <c r="F109" s="363"/>
      <c r="G109" s="325"/>
      <c r="H109" s="292"/>
      <c r="L109" s="292"/>
      <c r="M109" s="292"/>
    </row>
    <row r="110" spans="1:14" x14ac:dyDescent="0.3">
      <c r="A110" s="294" t="s">
        <v>1157</v>
      </c>
      <c r="B110" s="332"/>
      <c r="C110" s="319"/>
      <c r="D110" s="319"/>
      <c r="E110" s="313"/>
      <c r="F110" s="363"/>
      <c r="G110" s="325"/>
      <c r="H110" s="292"/>
      <c r="L110" s="292"/>
      <c r="M110" s="292"/>
    </row>
    <row r="111" spans="1:14" ht="15" customHeight="1" x14ac:dyDescent="0.3">
      <c r="A111" s="315"/>
      <c r="B111" s="316" t="s">
        <v>1618</v>
      </c>
      <c r="C111" s="318" t="s">
        <v>498</v>
      </c>
      <c r="D111" s="318" t="s">
        <v>499</v>
      </c>
      <c r="E111" s="317"/>
      <c r="F111" s="318" t="s">
        <v>500</v>
      </c>
      <c r="G111" s="318" t="s">
        <v>501</v>
      </c>
      <c r="H111" s="292"/>
      <c r="L111" s="292"/>
      <c r="M111" s="292"/>
    </row>
    <row r="112" spans="1:14" s="334" customFormat="1" x14ac:dyDescent="0.3">
      <c r="A112" s="294" t="s">
        <v>502</v>
      </c>
      <c r="B112" s="313" t="s">
        <v>76</v>
      </c>
      <c r="C112" s="319">
        <v>0</v>
      </c>
      <c r="D112" s="319">
        <v>0</v>
      </c>
      <c r="E112" s="322"/>
      <c r="F112" s="362">
        <v>0</v>
      </c>
      <c r="G112" s="362">
        <v>0</v>
      </c>
      <c r="H112" s="292"/>
      <c r="I112" s="294"/>
      <c r="J112" s="294"/>
      <c r="K112" s="294"/>
      <c r="L112" s="292"/>
      <c r="M112" s="292"/>
      <c r="N112" s="292"/>
    </row>
    <row r="113" spans="1:14" s="334" customFormat="1" x14ac:dyDescent="0.3">
      <c r="A113" s="294" t="s">
        <v>503</v>
      </c>
      <c r="B113" s="313" t="s">
        <v>1444</v>
      </c>
      <c r="C113" s="319">
        <v>0</v>
      </c>
      <c r="D113" s="319">
        <v>0</v>
      </c>
      <c r="E113" s="322"/>
      <c r="F113" s="362">
        <v>0</v>
      </c>
      <c r="G113" s="362">
        <v>0</v>
      </c>
      <c r="H113" s="292"/>
      <c r="I113" s="294"/>
      <c r="J113" s="294"/>
      <c r="K113" s="294"/>
      <c r="L113" s="292"/>
      <c r="M113" s="292"/>
      <c r="N113" s="292"/>
    </row>
    <row r="114" spans="1:14" s="334" customFormat="1" x14ac:dyDescent="0.3">
      <c r="A114" s="294" t="s">
        <v>504</v>
      </c>
      <c r="B114" s="313" t="s">
        <v>510</v>
      </c>
      <c r="C114" s="319">
        <v>0</v>
      </c>
      <c r="D114" s="319">
        <v>0</v>
      </c>
      <c r="E114" s="322"/>
      <c r="F114" s="362">
        <v>0</v>
      </c>
      <c r="G114" s="362">
        <v>0</v>
      </c>
      <c r="H114" s="292"/>
      <c r="I114" s="294"/>
      <c r="J114" s="294"/>
      <c r="K114" s="294"/>
      <c r="L114" s="292"/>
      <c r="M114" s="292"/>
      <c r="N114" s="292"/>
    </row>
    <row r="115" spans="1:14" s="334" customFormat="1" x14ac:dyDescent="0.3">
      <c r="A115" s="294" t="s">
        <v>505</v>
      </c>
      <c r="B115" s="313" t="s">
        <v>1445</v>
      </c>
      <c r="C115" s="319">
        <v>0</v>
      </c>
      <c r="D115" s="319">
        <v>0</v>
      </c>
      <c r="E115" s="322"/>
      <c r="F115" s="362">
        <v>0</v>
      </c>
      <c r="G115" s="362">
        <v>0</v>
      </c>
      <c r="H115" s="292"/>
      <c r="I115" s="294"/>
      <c r="J115" s="294"/>
      <c r="K115" s="294"/>
      <c r="L115" s="292"/>
      <c r="M115" s="292"/>
      <c r="N115" s="292"/>
    </row>
    <row r="116" spans="1:14" s="334" customFormat="1" x14ac:dyDescent="0.3">
      <c r="A116" s="294" t="s">
        <v>506</v>
      </c>
      <c r="B116" s="313" t="s">
        <v>78</v>
      </c>
      <c r="C116" s="319">
        <v>0</v>
      </c>
      <c r="D116" s="319">
        <v>0</v>
      </c>
      <c r="E116" s="322"/>
      <c r="F116" s="362">
        <v>0</v>
      </c>
      <c r="G116" s="362">
        <v>0</v>
      </c>
      <c r="H116" s="292"/>
      <c r="I116" s="294"/>
      <c r="J116" s="294"/>
      <c r="K116" s="294"/>
      <c r="L116" s="292"/>
      <c r="M116" s="292"/>
      <c r="N116" s="292"/>
    </row>
    <row r="117" spans="1:14" s="334" customFormat="1" x14ac:dyDescent="0.3">
      <c r="A117" s="294" t="s">
        <v>507</v>
      </c>
      <c r="B117" s="313" t="s">
        <v>512</v>
      </c>
      <c r="C117" s="319">
        <v>0</v>
      </c>
      <c r="D117" s="319">
        <v>0</v>
      </c>
      <c r="E117" s="322"/>
      <c r="F117" s="362">
        <v>0</v>
      </c>
      <c r="G117" s="362">
        <v>0</v>
      </c>
      <c r="H117" s="292"/>
      <c r="I117" s="294"/>
      <c r="J117" s="294"/>
      <c r="K117" s="294"/>
      <c r="L117" s="292"/>
      <c r="M117" s="292"/>
      <c r="N117" s="292"/>
    </row>
    <row r="118" spans="1:14" x14ac:dyDescent="0.3">
      <c r="A118" s="294" t="s">
        <v>508</v>
      </c>
      <c r="B118" s="313" t="s">
        <v>75</v>
      </c>
      <c r="C118" s="319">
        <v>3539.8970199</v>
      </c>
      <c r="D118" s="319">
        <v>3539.8970199</v>
      </c>
      <c r="E118" s="322"/>
      <c r="F118" s="362">
        <v>1</v>
      </c>
      <c r="G118" s="362">
        <v>1</v>
      </c>
      <c r="H118" s="292"/>
      <c r="L118" s="292"/>
      <c r="M118" s="292"/>
    </row>
    <row r="119" spans="1:14" x14ac:dyDescent="0.3">
      <c r="A119" s="294" t="s">
        <v>509</v>
      </c>
      <c r="B119" s="313" t="s">
        <v>1446</v>
      </c>
      <c r="C119" s="319">
        <v>0</v>
      </c>
      <c r="D119" s="319">
        <v>0</v>
      </c>
      <c r="E119" s="322"/>
      <c r="F119" s="362">
        <v>0</v>
      </c>
      <c r="G119" s="362">
        <v>0</v>
      </c>
      <c r="H119" s="292"/>
      <c r="L119" s="292"/>
      <c r="M119" s="292"/>
    </row>
    <row r="120" spans="1:14" x14ac:dyDescent="0.3">
      <c r="A120" s="294" t="s">
        <v>511</v>
      </c>
      <c r="B120" s="313" t="s">
        <v>515</v>
      </c>
      <c r="C120" s="319">
        <v>0</v>
      </c>
      <c r="D120" s="319">
        <v>0</v>
      </c>
      <c r="E120" s="322"/>
      <c r="F120" s="362">
        <v>0</v>
      </c>
      <c r="G120" s="362">
        <v>0</v>
      </c>
      <c r="H120" s="292"/>
      <c r="L120" s="292"/>
      <c r="M120" s="292"/>
    </row>
    <row r="121" spans="1:14" x14ac:dyDescent="0.3">
      <c r="A121" s="294" t="s">
        <v>513</v>
      </c>
      <c r="B121" s="313" t="s">
        <v>1447</v>
      </c>
      <c r="C121" s="319">
        <v>0</v>
      </c>
      <c r="D121" s="319">
        <v>0</v>
      </c>
      <c r="E121" s="322"/>
      <c r="F121" s="362">
        <v>0</v>
      </c>
      <c r="G121" s="362">
        <v>0</v>
      </c>
      <c r="H121" s="292"/>
      <c r="L121" s="292"/>
      <c r="M121" s="292"/>
    </row>
    <row r="122" spans="1:14" x14ac:dyDescent="0.3">
      <c r="A122" s="294" t="s">
        <v>514</v>
      </c>
      <c r="B122" s="313" t="s">
        <v>517</v>
      </c>
      <c r="C122" s="319">
        <v>0</v>
      </c>
      <c r="D122" s="319">
        <v>0</v>
      </c>
      <c r="E122" s="322"/>
      <c r="F122" s="362">
        <v>0</v>
      </c>
      <c r="G122" s="362">
        <v>0</v>
      </c>
      <c r="H122" s="292"/>
      <c r="L122" s="292"/>
      <c r="M122" s="292"/>
    </row>
    <row r="123" spans="1:14" x14ac:dyDescent="0.3">
      <c r="A123" s="294" t="s">
        <v>516</v>
      </c>
      <c r="B123" s="313" t="s">
        <v>79</v>
      </c>
      <c r="C123" s="319">
        <v>0</v>
      </c>
      <c r="D123" s="319">
        <v>0</v>
      </c>
      <c r="E123" s="322"/>
      <c r="F123" s="362">
        <v>0</v>
      </c>
      <c r="G123" s="362">
        <v>0</v>
      </c>
      <c r="H123" s="292"/>
      <c r="L123" s="292"/>
      <c r="M123" s="292"/>
    </row>
    <row r="124" spans="1:14" x14ac:dyDescent="0.3">
      <c r="A124" s="294" t="s">
        <v>518</v>
      </c>
      <c r="B124" s="313" t="s">
        <v>1448</v>
      </c>
      <c r="C124" s="319">
        <v>0</v>
      </c>
      <c r="D124" s="319">
        <v>0</v>
      </c>
      <c r="E124" s="322"/>
      <c r="F124" s="362">
        <v>0</v>
      </c>
      <c r="G124" s="362">
        <v>0</v>
      </c>
      <c r="H124" s="292"/>
      <c r="L124" s="292"/>
      <c r="M124" s="292"/>
    </row>
    <row r="125" spans="1:14" x14ac:dyDescent="0.3">
      <c r="A125" s="294" t="s">
        <v>519</v>
      </c>
      <c r="B125" s="313" t="s">
        <v>77</v>
      </c>
      <c r="C125" s="319">
        <v>0</v>
      </c>
      <c r="D125" s="319">
        <v>0</v>
      </c>
      <c r="E125" s="322"/>
      <c r="F125" s="362">
        <v>0</v>
      </c>
      <c r="G125" s="362">
        <v>0</v>
      </c>
      <c r="H125" s="292"/>
      <c r="L125" s="292"/>
      <c r="M125" s="292"/>
    </row>
    <row r="126" spans="1:14" x14ac:dyDescent="0.3">
      <c r="A126" s="294" t="s">
        <v>521</v>
      </c>
      <c r="B126" s="313" t="s">
        <v>520</v>
      </c>
      <c r="C126" s="319">
        <v>0</v>
      </c>
      <c r="D126" s="319">
        <v>0</v>
      </c>
      <c r="E126" s="322"/>
      <c r="F126" s="362">
        <v>0</v>
      </c>
      <c r="G126" s="362">
        <v>0</v>
      </c>
      <c r="H126" s="292"/>
      <c r="L126" s="292"/>
      <c r="M126" s="292"/>
    </row>
    <row r="127" spans="1:14" x14ac:dyDescent="0.3">
      <c r="A127" s="294" t="s">
        <v>522</v>
      </c>
      <c r="B127" s="331" t="s">
        <v>164</v>
      </c>
      <c r="C127" s="319">
        <v>0</v>
      </c>
      <c r="D127" s="319">
        <v>0</v>
      </c>
      <c r="E127" s="322"/>
      <c r="F127" s="362">
        <v>0</v>
      </c>
      <c r="G127" s="362">
        <v>0</v>
      </c>
      <c r="H127" s="292"/>
      <c r="L127" s="292"/>
      <c r="M127" s="292"/>
    </row>
    <row r="128" spans="1:14" x14ac:dyDescent="0.3">
      <c r="A128" s="294" t="s">
        <v>1449</v>
      </c>
      <c r="B128" s="331" t="s">
        <v>9</v>
      </c>
      <c r="C128" s="319">
        <v>0</v>
      </c>
      <c r="D128" s="319">
        <v>0</v>
      </c>
      <c r="E128" s="322"/>
      <c r="F128" s="362">
        <v>0</v>
      </c>
      <c r="G128" s="362">
        <v>0</v>
      </c>
      <c r="H128" s="292"/>
      <c r="L128" s="292"/>
      <c r="M128" s="292"/>
    </row>
    <row r="129" spans="1:14" x14ac:dyDescent="0.3">
      <c r="A129" s="294" t="s">
        <v>1450</v>
      </c>
      <c r="B129" s="373" t="s">
        <v>10</v>
      </c>
      <c r="C129" s="319">
        <v>3539.8970199</v>
      </c>
      <c r="D129" s="319">
        <v>3539.8970199</v>
      </c>
      <c r="E129" s="322"/>
      <c r="F129" s="362">
        <v>1</v>
      </c>
      <c r="G129" s="362">
        <v>1</v>
      </c>
      <c r="H129" s="292"/>
      <c r="L129" s="292"/>
      <c r="M129" s="292"/>
    </row>
    <row r="130" spans="1:14" x14ac:dyDescent="0.3">
      <c r="A130" s="294" t="s">
        <v>1158</v>
      </c>
      <c r="B130" s="373"/>
      <c r="C130" s="319"/>
      <c r="D130" s="319"/>
      <c r="E130" s="313"/>
      <c r="F130" s="321"/>
      <c r="G130" s="321"/>
      <c r="H130" s="292"/>
      <c r="L130" s="292"/>
      <c r="M130" s="292"/>
    </row>
    <row r="131" spans="1:14" x14ac:dyDescent="0.3">
      <c r="A131" s="294" t="s">
        <v>1159</v>
      </c>
      <c r="B131" s="373"/>
      <c r="C131" s="319"/>
      <c r="D131" s="319"/>
      <c r="E131" s="313"/>
      <c r="F131" s="321"/>
      <c r="G131" s="321"/>
      <c r="H131" s="292"/>
      <c r="L131" s="292"/>
      <c r="M131" s="292"/>
    </row>
    <row r="132" spans="1:14" x14ac:dyDescent="0.3">
      <c r="A132" s="294" t="s">
        <v>1160</v>
      </c>
      <c r="B132" s="373"/>
      <c r="C132" s="319"/>
      <c r="D132" s="319"/>
      <c r="E132" s="313"/>
      <c r="F132" s="321"/>
      <c r="G132" s="321"/>
      <c r="H132" s="292"/>
      <c r="L132" s="292"/>
      <c r="M132" s="292"/>
    </row>
    <row r="133" spans="1:14" x14ac:dyDescent="0.3">
      <c r="A133" s="294" t="s">
        <v>1161</v>
      </c>
      <c r="B133" s="373"/>
      <c r="C133" s="319"/>
      <c r="D133" s="319"/>
      <c r="E133" s="313"/>
      <c r="F133" s="321"/>
      <c r="G133" s="321"/>
      <c r="H133" s="292"/>
      <c r="L133" s="292"/>
      <c r="M133" s="292"/>
    </row>
    <row r="134" spans="1:14" x14ac:dyDescent="0.3">
      <c r="A134" s="294" t="s">
        <v>1162</v>
      </c>
      <c r="B134" s="373"/>
      <c r="C134" s="319"/>
      <c r="D134" s="319"/>
      <c r="E134" s="313"/>
      <c r="F134" s="321"/>
      <c r="G134" s="321"/>
      <c r="H134" s="292"/>
      <c r="L134" s="292"/>
      <c r="M134" s="292"/>
    </row>
    <row r="135" spans="1:14" x14ac:dyDescent="0.3">
      <c r="A135" s="294" t="s">
        <v>1163</v>
      </c>
      <c r="B135" s="373"/>
      <c r="C135" s="319"/>
      <c r="D135" s="319"/>
      <c r="E135" s="313"/>
      <c r="F135" s="321"/>
      <c r="G135" s="321"/>
      <c r="H135" s="292"/>
      <c r="L135" s="292"/>
      <c r="M135" s="292"/>
    </row>
    <row r="136" spans="1:14" x14ac:dyDescent="0.3">
      <c r="A136" s="294" t="s">
        <v>1164</v>
      </c>
      <c r="B136" s="373"/>
      <c r="C136" s="319"/>
      <c r="D136" s="319"/>
      <c r="E136" s="313"/>
      <c r="F136" s="321"/>
      <c r="G136" s="321"/>
      <c r="H136" s="292"/>
      <c r="L136" s="292"/>
      <c r="M136" s="292"/>
    </row>
    <row r="137" spans="1:14" ht="15" customHeight="1" x14ac:dyDescent="0.3">
      <c r="A137" s="315"/>
      <c r="B137" s="316" t="s">
        <v>523</v>
      </c>
      <c r="C137" s="318" t="s">
        <v>498</v>
      </c>
      <c r="D137" s="318" t="s">
        <v>499</v>
      </c>
      <c r="E137" s="317"/>
      <c r="F137" s="318" t="s">
        <v>500</v>
      </c>
      <c r="G137" s="318" t="s">
        <v>501</v>
      </c>
      <c r="H137" s="292"/>
      <c r="L137" s="292"/>
      <c r="M137" s="292"/>
    </row>
    <row r="138" spans="1:14" s="334" customFormat="1" x14ac:dyDescent="0.3">
      <c r="A138" s="294" t="s">
        <v>524</v>
      </c>
      <c r="B138" s="313" t="s">
        <v>76</v>
      </c>
      <c r="C138" s="319">
        <v>0</v>
      </c>
      <c r="D138" s="319">
        <v>0</v>
      </c>
      <c r="E138" s="319"/>
      <c r="F138" s="362">
        <v>0</v>
      </c>
      <c r="G138" s="362">
        <v>0</v>
      </c>
      <c r="H138" s="292"/>
      <c r="I138" s="294"/>
      <c r="J138" s="294"/>
      <c r="K138" s="294"/>
      <c r="L138" s="292"/>
      <c r="M138" s="292"/>
      <c r="N138" s="292"/>
    </row>
    <row r="139" spans="1:14" s="334" customFormat="1" x14ac:dyDescent="0.3">
      <c r="A139" s="294" t="s">
        <v>525</v>
      </c>
      <c r="B139" s="313" t="s">
        <v>1444</v>
      </c>
      <c r="C139" s="319">
        <v>0</v>
      </c>
      <c r="D139" s="319">
        <v>0</v>
      </c>
      <c r="E139" s="319"/>
      <c r="F139" s="362">
        <v>0</v>
      </c>
      <c r="G139" s="362">
        <v>0</v>
      </c>
      <c r="H139" s="292"/>
      <c r="I139" s="294"/>
      <c r="J139" s="294"/>
      <c r="K139" s="294"/>
      <c r="L139" s="292"/>
      <c r="M139" s="292"/>
      <c r="N139" s="292"/>
    </row>
    <row r="140" spans="1:14" s="334" customFormat="1" x14ac:dyDescent="0.3">
      <c r="A140" s="294" t="s">
        <v>526</v>
      </c>
      <c r="B140" s="313" t="s">
        <v>510</v>
      </c>
      <c r="C140" s="319">
        <v>0</v>
      </c>
      <c r="D140" s="319">
        <v>0</v>
      </c>
      <c r="E140" s="319"/>
      <c r="F140" s="362">
        <v>0</v>
      </c>
      <c r="G140" s="362">
        <v>0</v>
      </c>
      <c r="H140" s="292"/>
      <c r="I140" s="294"/>
      <c r="J140" s="294"/>
      <c r="K140" s="294"/>
      <c r="L140" s="292"/>
      <c r="M140" s="292"/>
      <c r="N140" s="292"/>
    </row>
    <row r="141" spans="1:14" s="334" customFormat="1" x14ac:dyDescent="0.3">
      <c r="A141" s="294" t="s">
        <v>527</v>
      </c>
      <c r="B141" s="313" t="s">
        <v>1445</v>
      </c>
      <c r="C141" s="319">
        <v>0</v>
      </c>
      <c r="D141" s="319">
        <v>0</v>
      </c>
      <c r="E141" s="319"/>
      <c r="F141" s="362">
        <v>0</v>
      </c>
      <c r="G141" s="362">
        <v>0</v>
      </c>
      <c r="H141" s="292"/>
      <c r="I141" s="294"/>
      <c r="J141" s="294"/>
      <c r="K141" s="294"/>
      <c r="L141" s="292"/>
      <c r="M141" s="292"/>
      <c r="N141" s="292"/>
    </row>
    <row r="142" spans="1:14" s="334" customFormat="1" x14ac:dyDescent="0.3">
      <c r="A142" s="294" t="s">
        <v>528</v>
      </c>
      <c r="B142" s="313" t="s">
        <v>78</v>
      </c>
      <c r="C142" s="319">
        <v>0</v>
      </c>
      <c r="D142" s="319">
        <v>0</v>
      </c>
      <c r="E142" s="319"/>
      <c r="F142" s="362">
        <v>0</v>
      </c>
      <c r="G142" s="362">
        <v>0</v>
      </c>
      <c r="H142" s="292"/>
      <c r="I142" s="294"/>
      <c r="J142" s="294"/>
      <c r="K142" s="294"/>
      <c r="L142" s="292"/>
      <c r="M142" s="292"/>
      <c r="N142" s="292"/>
    </row>
    <row r="143" spans="1:14" s="334" customFormat="1" x14ac:dyDescent="0.3">
      <c r="A143" s="294" t="s">
        <v>529</v>
      </c>
      <c r="B143" s="313" t="s">
        <v>512</v>
      </c>
      <c r="C143" s="319">
        <v>0</v>
      </c>
      <c r="D143" s="319">
        <v>0</v>
      </c>
      <c r="E143" s="319"/>
      <c r="F143" s="362">
        <v>0</v>
      </c>
      <c r="G143" s="362">
        <v>0</v>
      </c>
      <c r="H143" s="292"/>
      <c r="I143" s="294"/>
      <c r="J143" s="294"/>
      <c r="K143" s="294"/>
      <c r="L143" s="292"/>
      <c r="M143" s="292"/>
      <c r="N143" s="292"/>
    </row>
    <row r="144" spans="1:14" x14ac:dyDescent="0.3">
      <c r="A144" s="294" t="s">
        <v>530</v>
      </c>
      <c r="B144" s="313" t="s">
        <v>75</v>
      </c>
      <c r="C144" s="319">
        <v>3539.8970198499969</v>
      </c>
      <c r="D144" s="319">
        <v>3539.8970198499969</v>
      </c>
      <c r="E144" s="319"/>
      <c r="F144" s="362">
        <v>1</v>
      </c>
      <c r="G144" s="362">
        <v>1</v>
      </c>
      <c r="H144" s="292"/>
      <c r="L144" s="292"/>
      <c r="M144" s="292"/>
    </row>
    <row r="145" spans="1:13" x14ac:dyDescent="0.3">
      <c r="A145" s="294" t="s">
        <v>531</v>
      </c>
      <c r="B145" s="313" t="s">
        <v>1446</v>
      </c>
      <c r="C145" s="319">
        <v>0</v>
      </c>
      <c r="D145" s="319">
        <v>0</v>
      </c>
      <c r="E145" s="319"/>
      <c r="F145" s="362">
        <v>0</v>
      </c>
      <c r="G145" s="362">
        <v>0</v>
      </c>
      <c r="H145" s="292"/>
      <c r="L145" s="292"/>
      <c r="M145" s="292"/>
    </row>
    <row r="146" spans="1:13" x14ac:dyDescent="0.3">
      <c r="A146" s="294" t="s">
        <v>532</v>
      </c>
      <c r="B146" s="313" t="s">
        <v>515</v>
      </c>
      <c r="C146" s="319">
        <v>0</v>
      </c>
      <c r="D146" s="319">
        <v>0</v>
      </c>
      <c r="E146" s="319"/>
      <c r="F146" s="362">
        <v>0</v>
      </c>
      <c r="G146" s="362">
        <v>0</v>
      </c>
      <c r="H146" s="292"/>
      <c r="L146" s="292"/>
      <c r="M146" s="292"/>
    </row>
    <row r="147" spans="1:13" s="292" customFormat="1" x14ac:dyDescent="0.3">
      <c r="A147" s="294" t="s">
        <v>533</v>
      </c>
      <c r="B147" s="313" t="s">
        <v>1447</v>
      </c>
      <c r="C147" s="319">
        <v>0</v>
      </c>
      <c r="D147" s="319">
        <v>0</v>
      </c>
      <c r="E147" s="319"/>
      <c r="F147" s="362">
        <v>0</v>
      </c>
      <c r="G147" s="362">
        <v>0</v>
      </c>
      <c r="I147" s="294"/>
      <c r="J147" s="294"/>
      <c r="K147" s="294"/>
    </row>
    <row r="148" spans="1:13" s="292" customFormat="1" x14ac:dyDescent="0.3">
      <c r="A148" s="294" t="s">
        <v>534</v>
      </c>
      <c r="B148" s="313" t="s">
        <v>517</v>
      </c>
      <c r="C148" s="319">
        <v>0</v>
      </c>
      <c r="D148" s="319">
        <v>0</v>
      </c>
      <c r="E148" s="319"/>
      <c r="F148" s="362">
        <v>0</v>
      </c>
      <c r="G148" s="362">
        <v>0</v>
      </c>
      <c r="I148" s="294"/>
      <c r="J148" s="294"/>
      <c r="K148" s="294"/>
    </row>
    <row r="149" spans="1:13" s="292" customFormat="1" x14ac:dyDescent="0.3">
      <c r="A149" s="294" t="s">
        <v>535</v>
      </c>
      <c r="B149" s="313" t="s">
        <v>79</v>
      </c>
      <c r="C149" s="319">
        <v>0</v>
      </c>
      <c r="D149" s="319">
        <v>0</v>
      </c>
      <c r="E149" s="319"/>
      <c r="F149" s="362">
        <v>0</v>
      </c>
      <c r="G149" s="362">
        <v>0</v>
      </c>
      <c r="I149" s="294"/>
      <c r="J149" s="294"/>
      <c r="K149" s="294"/>
    </row>
    <row r="150" spans="1:13" s="292" customFormat="1" x14ac:dyDescent="0.3">
      <c r="A150" s="294" t="s">
        <v>536</v>
      </c>
      <c r="B150" s="313" t="s">
        <v>1448</v>
      </c>
      <c r="C150" s="319">
        <v>0</v>
      </c>
      <c r="D150" s="319">
        <v>0</v>
      </c>
      <c r="E150" s="319"/>
      <c r="F150" s="362">
        <v>0</v>
      </c>
      <c r="G150" s="362">
        <v>0</v>
      </c>
      <c r="I150" s="294"/>
      <c r="J150" s="294"/>
      <c r="K150" s="294"/>
    </row>
    <row r="151" spans="1:13" s="292" customFormat="1" x14ac:dyDescent="0.3">
      <c r="A151" s="294" t="s">
        <v>537</v>
      </c>
      <c r="B151" s="313" t="s">
        <v>77</v>
      </c>
      <c r="C151" s="319">
        <v>0</v>
      </c>
      <c r="D151" s="319">
        <v>0</v>
      </c>
      <c r="E151" s="319"/>
      <c r="F151" s="362">
        <v>0</v>
      </c>
      <c r="G151" s="362">
        <v>0</v>
      </c>
      <c r="I151" s="294"/>
      <c r="J151" s="294"/>
      <c r="K151" s="294"/>
    </row>
    <row r="152" spans="1:13" s="292" customFormat="1" x14ac:dyDescent="0.3">
      <c r="A152" s="294" t="s">
        <v>538</v>
      </c>
      <c r="B152" s="313" t="s">
        <v>520</v>
      </c>
      <c r="C152" s="319">
        <v>0</v>
      </c>
      <c r="D152" s="319">
        <v>0</v>
      </c>
      <c r="E152" s="319"/>
      <c r="F152" s="362">
        <v>0</v>
      </c>
      <c r="G152" s="362">
        <v>0</v>
      </c>
      <c r="I152" s="294"/>
      <c r="J152" s="294"/>
      <c r="K152" s="294"/>
    </row>
    <row r="153" spans="1:13" s="292" customFormat="1" x14ac:dyDescent="0.3">
      <c r="A153" s="294" t="s">
        <v>539</v>
      </c>
      <c r="B153" s="331" t="s">
        <v>164</v>
      </c>
      <c r="C153" s="319">
        <v>0</v>
      </c>
      <c r="D153" s="319">
        <v>0</v>
      </c>
      <c r="E153" s="319"/>
      <c r="F153" s="362">
        <v>0</v>
      </c>
      <c r="G153" s="362">
        <v>0</v>
      </c>
      <c r="I153" s="294"/>
      <c r="J153" s="294"/>
      <c r="K153" s="294"/>
    </row>
    <row r="154" spans="1:13" s="292" customFormat="1" x14ac:dyDescent="0.3">
      <c r="A154" s="294" t="s">
        <v>1451</v>
      </c>
      <c r="B154" s="331" t="s">
        <v>9</v>
      </c>
      <c r="C154" s="319">
        <v>0</v>
      </c>
      <c r="D154" s="319">
        <v>0</v>
      </c>
      <c r="E154" s="319"/>
      <c r="F154" s="362">
        <v>0</v>
      </c>
      <c r="G154" s="362">
        <v>0</v>
      </c>
      <c r="I154" s="294"/>
      <c r="J154" s="294"/>
      <c r="K154" s="294"/>
    </row>
    <row r="155" spans="1:13" s="292" customFormat="1" x14ac:dyDescent="0.3">
      <c r="A155" s="294" t="s">
        <v>1452</v>
      </c>
      <c r="B155" s="373" t="s">
        <v>10</v>
      </c>
      <c r="C155" s="319">
        <v>3539.8970198499969</v>
      </c>
      <c r="D155" s="319">
        <v>3539.8970198499969</v>
      </c>
      <c r="E155" s="319"/>
      <c r="F155" s="362">
        <v>1</v>
      </c>
      <c r="G155" s="362">
        <v>1</v>
      </c>
      <c r="I155" s="294"/>
      <c r="J155" s="294"/>
      <c r="K155" s="294"/>
    </row>
    <row r="156" spans="1:13" s="292" customFormat="1" x14ac:dyDescent="0.3">
      <c r="A156" s="294" t="s">
        <v>1165</v>
      </c>
      <c r="B156" s="373"/>
      <c r="C156" s="319"/>
      <c r="D156" s="319"/>
      <c r="E156" s="313"/>
      <c r="F156" s="321"/>
      <c r="G156" s="321"/>
      <c r="I156" s="294"/>
      <c r="J156" s="294"/>
      <c r="K156" s="294"/>
    </row>
    <row r="157" spans="1:13" s="292" customFormat="1" x14ac:dyDescent="0.3">
      <c r="A157" s="294" t="s">
        <v>1166</v>
      </c>
      <c r="B157" s="373"/>
      <c r="C157" s="319"/>
      <c r="D157" s="319"/>
      <c r="E157" s="313"/>
      <c r="F157" s="321"/>
      <c r="G157" s="321"/>
      <c r="I157" s="294"/>
      <c r="J157" s="294"/>
      <c r="K157" s="294"/>
    </row>
    <row r="158" spans="1:13" s="292" customFormat="1" x14ac:dyDescent="0.3">
      <c r="A158" s="294" t="s">
        <v>1167</v>
      </c>
      <c r="B158" s="373"/>
      <c r="C158" s="319"/>
      <c r="D158" s="319"/>
      <c r="E158" s="313"/>
      <c r="F158" s="321"/>
      <c r="G158" s="321"/>
      <c r="I158" s="294"/>
      <c r="J158" s="294"/>
      <c r="K158" s="294"/>
    </row>
    <row r="159" spans="1:13" s="292" customFormat="1" x14ac:dyDescent="0.3">
      <c r="A159" s="294" t="s">
        <v>1168</v>
      </c>
      <c r="B159" s="373"/>
      <c r="C159" s="319"/>
      <c r="D159" s="319"/>
      <c r="E159" s="313"/>
      <c r="F159" s="321"/>
      <c r="G159" s="321"/>
      <c r="I159" s="294"/>
      <c r="J159" s="294"/>
      <c r="K159" s="294"/>
    </row>
    <row r="160" spans="1:13" s="292" customFormat="1" x14ac:dyDescent="0.3">
      <c r="A160" s="294" t="s">
        <v>1169</v>
      </c>
      <c r="B160" s="373"/>
      <c r="C160" s="319"/>
      <c r="D160" s="319"/>
      <c r="E160" s="313"/>
      <c r="F160" s="321"/>
      <c r="G160" s="321"/>
      <c r="I160" s="294"/>
      <c r="J160" s="294"/>
      <c r="K160" s="294"/>
    </row>
    <row r="161" spans="1:11" s="292" customFormat="1" x14ac:dyDescent="0.3">
      <c r="A161" s="294" t="s">
        <v>1170</v>
      </c>
      <c r="B161" s="373"/>
      <c r="C161" s="319"/>
      <c r="D161" s="319"/>
      <c r="E161" s="313"/>
      <c r="F161" s="321"/>
      <c r="G161" s="321"/>
      <c r="I161" s="294"/>
      <c r="J161" s="294"/>
      <c r="K161" s="294"/>
    </row>
    <row r="162" spans="1:11" s="292" customFormat="1" x14ac:dyDescent="0.3">
      <c r="A162" s="294" t="s">
        <v>1171</v>
      </c>
      <c r="B162" s="373"/>
      <c r="C162" s="319"/>
      <c r="D162" s="319"/>
      <c r="E162" s="313"/>
      <c r="F162" s="321"/>
      <c r="G162" s="321"/>
      <c r="I162" s="294"/>
      <c r="J162" s="294"/>
      <c r="K162" s="294"/>
    </row>
    <row r="163" spans="1:11" s="292" customFormat="1" ht="15" customHeight="1" x14ac:dyDescent="0.3">
      <c r="A163" s="315"/>
      <c r="B163" s="316" t="s">
        <v>540</v>
      </c>
      <c r="C163" s="336" t="s">
        <v>498</v>
      </c>
      <c r="D163" s="336" t="s">
        <v>499</v>
      </c>
      <c r="E163" s="336"/>
      <c r="F163" s="336" t="s">
        <v>500</v>
      </c>
      <c r="G163" s="336" t="s">
        <v>501</v>
      </c>
      <c r="I163" s="294"/>
      <c r="J163" s="294"/>
      <c r="K163" s="294"/>
    </row>
    <row r="164" spans="1:11" s="292" customFormat="1" x14ac:dyDescent="0.3">
      <c r="A164" s="294" t="s">
        <v>542</v>
      </c>
      <c r="B164" s="292" t="s">
        <v>543</v>
      </c>
      <c r="C164" s="319">
        <v>3539.8970198499969</v>
      </c>
      <c r="D164" s="319">
        <v>3539.8970198499969</v>
      </c>
      <c r="E164" s="319">
        <v>0</v>
      </c>
      <c r="F164" s="362">
        <v>1</v>
      </c>
      <c r="G164" s="362">
        <v>1</v>
      </c>
      <c r="I164" s="294"/>
      <c r="J164" s="294"/>
      <c r="K164" s="294"/>
    </row>
    <row r="165" spans="1:11" s="292" customFormat="1" x14ac:dyDescent="0.3">
      <c r="A165" s="294" t="s">
        <v>544</v>
      </c>
      <c r="B165" s="292" t="s">
        <v>545</v>
      </c>
      <c r="C165" s="319">
        <v>0</v>
      </c>
      <c r="D165" s="319">
        <v>0</v>
      </c>
      <c r="E165" s="319">
        <v>0</v>
      </c>
      <c r="F165" s="362">
        <v>0</v>
      </c>
      <c r="G165" s="362">
        <v>0</v>
      </c>
      <c r="I165" s="294"/>
      <c r="J165" s="294"/>
      <c r="K165" s="294"/>
    </row>
    <row r="166" spans="1:11" s="292" customFormat="1" x14ac:dyDescent="0.3">
      <c r="A166" s="294" t="s">
        <v>546</v>
      </c>
      <c r="B166" s="294" t="s">
        <v>9</v>
      </c>
      <c r="C166" s="319">
        <v>0</v>
      </c>
      <c r="D166" s="319">
        <v>0</v>
      </c>
      <c r="E166" s="319">
        <v>0</v>
      </c>
      <c r="F166" s="362">
        <v>0</v>
      </c>
      <c r="G166" s="362">
        <v>0</v>
      </c>
      <c r="I166" s="294"/>
      <c r="J166" s="294"/>
      <c r="K166" s="294"/>
    </row>
    <row r="167" spans="1:11" s="292" customFormat="1" x14ac:dyDescent="0.3">
      <c r="A167" s="294" t="s">
        <v>547</v>
      </c>
      <c r="B167" s="338" t="s">
        <v>10</v>
      </c>
      <c r="C167" s="319">
        <v>3539.8970198499969</v>
      </c>
      <c r="D167" s="319">
        <v>3539.8970198499969</v>
      </c>
      <c r="E167" s="319">
        <v>0</v>
      </c>
      <c r="F167" s="362">
        <v>1</v>
      </c>
      <c r="G167" s="362">
        <v>1</v>
      </c>
      <c r="I167" s="294"/>
      <c r="J167" s="294"/>
      <c r="K167" s="294"/>
    </row>
    <row r="168" spans="1:11" s="292" customFormat="1" x14ac:dyDescent="0.3">
      <c r="A168" s="294" t="s">
        <v>548</v>
      </c>
      <c r="I168" s="294"/>
      <c r="J168" s="294"/>
      <c r="K168" s="294"/>
    </row>
    <row r="169" spans="1:11" s="292" customFormat="1" x14ac:dyDescent="0.3">
      <c r="A169" s="294" t="s">
        <v>1172</v>
      </c>
      <c r="B169" s="338"/>
      <c r="C169" s="319"/>
      <c r="D169" s="319"/>
      <c r="E169" s="319"/>
      <c r="F169" s="337"/>
      <c r="G169" s="376"/>
      <c r="I169" s="294"/>
      <c r="J169" s="294"/>
      <c r="K169" s="294"/>
    </row>
    <row r="170" spans="1:11" s="292" customFormat="1" x14ac:dyDescent="0.3">
      <c r="A170" s="294" t="s">
        <v>1173</v>
      </c>
      <c r="B170" s="338"/>
      <c r="C170" s="319"/>
      <c r="D170" s="319"/>
      <c r="E170" s="319"/>
      <c r="F170" s="319"/>
      <c r="G170" s="319"/>
      <c r="I170" s="294"/>
      <c r="J170" s="294"/>
      <c r="K170" s="294"/>
    </row>
    <row r="171" spans="1:11" s="292" customFormat="1" x14ac:dyDescent="0.3">
      <c r="A171" s="294" t="s">
        <v>1174</v>
      </c>
      <c r="B171" s="338"/>
      <c r="C171" s="319"/>
      <c r="D171" s="319"/>
      <c r="E171" s="319"/>
      <c r="F171" s="319"/>
      <c r="G171" s="319"/>
      <c r="I171" s="294"/>
      <c r="J171" s="294"/>
      <c r="K171" s="294"/>
    </row>
    <row r="172" spans="1:11" s="292" customFormat="1" x14ac:dyDescent="0.3">
      <c r="A172" s="294" t="s">
        <v>1175</v>
      </c>
      <c r="B172" s="338"/>
      <c r="C172" s="319"/>
      <c r="D172" s="319"/>
      <c r="E172" s="319"/>
      <c r="F172" s="319"/>
      <c r="G172" s="319"/>
      <c r="I172" s="294"/>
      <c r="J172" s="294"/>
      <c r="K172" s="294"/>
    </row>
    <row r="173" spans="1:11" s="292" customFormat="1" ht="15" customHeight="1" x14ac:dyDescent="0.3">
      <c r="A173" s="315"/>
      <c r="B173" s="316" t="s">
        <v>549</v>
      </c>
      <c r="C173" s="315" t="s">
        <v>442</v>
      </c>
      <c r="D173" s="315"/>
      <c r="E173" s="317"/>
      <c r="F173" s="318" t="s">
        <v>550</v>
      </c>
      <c r="G173" s="318"/>
      <c r="I173" s="294"/>
      <c r="J173" s="294"/>
      <c r="K173" s="294"/>
    </row>
    <row r="174" spans="1:11" s="292" customFormat="1" ht="15" customHeight="1" x14ac:dyDescent="0.3">
      <c r="A174" s="294" t="s">
        <v>551</v>
      </c>
      <c r="B174" s="313" t="s">
        <v>552</v>
      </c>
      <c r="C174" s="319">
        <v>0</v>
      </c>
      <c r="D174" s="308"/>
      <c r="E174" s="300"/>
      <c r="F174" s="362">
        <v>0</v>
      </c>
      <c r="G174" s="322"/>
      <c r="I174" s="294"/>
      <c r="J174" s="294"/>
      <c r="K174" s="294"/>
    </row>
    <row r="175" spans="1:11" s="292" customFormat="1" x14ac:dyDescent="0.3">
      <c r="A175" s="294" t="s">
        <v>553</v>
      </c>
      <c r="B175" s="313" t="s">
        <v>554</v>
      </c>
      <c r="C175" s="319">
        <v>0</v>
      </c>
      <c r="D175" s="294"/>
      <c r="E175" s="325"/>
      <c r="F175" s="362">
        <v>0</v>
      </c>
      <c r="G175" s="322"/>
      <c r="I175" s="294"/>
      <c r="J175" s="294"/>
      <c r="K175" s="294"/>
    </row>
    <row r="176" spans="1:11" s="292" customFormat="1" x14ac:dyDescent="0.3">
      <c r="A176" s="294" t="s">
        <v>555</v>
      </c>
      <c r="B176" s="313" t="s">
        <v>556</v>
      </c>
      <c r="C176" s="319">
        <v>0</v>
      </c>
      <c r="D176" s="294"/>
      <c r="E176" s="325"/>
      <c r="F176" s="362">
        <v>0</v>
      </c>
      <c r="G176" s="322"/>
      <c r="I176" s="294"/>
      <c r="J176" s="294"/>
      <c r="K176" s="294"/>
    </row>
    <row r="177" spans="1:11" s="292" customFormat="1" x14ac:dyDescent="0.3">
      <c r="A177" s="294" t="s">
        <v>557</v>
      </c>
      <c r="B177" s="313" t="s">
        <v>558</v>
      </c>
      <c r="C177" s="319">
        <v>1191.5324817386672</v>
      </c>
      <c r="D177" s="294"/>
      <c r="E177" s="325"/>
      <c r="F177" s="362">
        <v>1</v>
      </c>
      <c r="G177" s="322"/>
      <c r="I177" s="294"/>
      <c r="J177" s="294"/>
      <c r="K177" s="294"/>
    </row>
    <row r="178" spans="1:11" s="292" customFormat="1" x14ac:dyDescent="0.3">
      <c r="A178" s="294" t="s">
        <v>559</v>
      </c>
      <c r="B178" s="313" t="s">
        <v>9</v>
      </c>
      <c r="C178" s="319">
        <v>0</v>
      </c>
      <c r="D178" s="294"/>
      <c r="E178" s="325"/>
      <c r="F178" s="362">
        <v>0</v>
      </c>
      <c r="G178" s="322"/>
      <c r="I178" s="294"/>
      <c r="J178" s="294"/>
      <c r="K178" s="294"/>
    </row>
    <row r="179" spans="1:11" s="292" customFormat="1" x14ac:dyDescent="0.3">
      <c r="A179" s="294" t="s">
        <v>560</v>
      </c>
      <c r="B179" s="332" t="s">
        <v>10</v>
      </c>
      <c r="C179" s="319">
        <v>1191.5324817386672</v>
      </c>
      <c r="D179" s="294"/>
      <c r="E179" s="325"/>
      <c r="F179" s="362">
        <v>1</v>
      </c>
      <c r="G179" s="322"/>
      <c r="I179" s="294"/>
      <c r="J179" s="294"/>
      <c r="K179" s="294"/>
    </row>
    <row r="180" spans="1:11" s="292" customFormat="1" x14ac:dyDescent="0.3">
      <c r="A180" s="294" t="s">
        <v>1176</v>
      </c>
      <c r="B180" s="373" t="s">
        <v>2604</v>
      </c>
      <c r="C180" s="294" t="s">
        <v>451</v>
      </c>
      <c r="D180" s="294"/>
      <c r="E180" s="325"/>
      <c r="F180" s="362"/>
      <c r="G180" s="322"/>
      <c r="I180" s="294"/>
      <c r="J180" s="294"/>
      <c r="K180" s="294"/>
    </row>
    <row r="181" spans="1:11" s="292" customFormat="1" ht="28.8" x14ac:dyDescent="0.3">
      <c r="A181" s="294" t="s">
        <v>1177</v>
      </c>
      <c r="B181" s="373" t="s">
        <v>2605</v>
      </c>
      <c r="C181" s="294" t="s">
        <v>451</v>
      </c>
      <c r="D181" s="294"/>
      <c r="E181" s="325"/>
      <c r="F181" s="362"/>
      <c r="G181" s="322"/>
      <c r="I181" s="294"/>
      <c r="J181" s="294"/>
      <c r="K181" s="294"/>
    </row>
    <row r="182" spans="1:11" s="292" customFormat="1" ht="28.8" x14ac:dyDescent="0.3">
      <c r="A182" s="294" t="s">
        <v>1178</v>
      </c>
      <c r="B182" s="373" t="s">
        <v>2606</v>
      </c>
      <c r="C182" s="294" t="s">
        <v>451</v>
      </c>
      <c r="D182" s="294"/>
      <c r="E182" s="325"/>
      <c r="F182" s="362"/>
      <c r="G182" s="322"/>
      <c r="I182" s="294"/>
      <c r="J182" s="294"/>
      <c r="K182" s="294"/>
    </row>
    <row r="183" spans="1:11" s="292" customFormat="1" x14ac:dyDescent="0.3">
      <c r="A183" s="294" t="s">
        <v>1179</v>
      </c>
      <c r="B183" s="373" t="s">
        <v>2607</v>
      </c>
      <c r="C183" s="294" t="s">
        <v>451</v>
      </c>
      <c r="D183" s="294"/>
      <c r="E183" s="325"/>
      <c r="F183" s="362"/>
      <c r="G183" s="322"/>
      <c r="I183" s="294"/>
      <c r="J183" s="294"/>
      <c r="K183" s="294"/>
    </row>
    <row r="184" spans="1:11" s="292" customFormat="1" x14ac:dyDescent="0.3">
      <c r="A184" s="294" t="s">
        <v>1180</v>
      </c>
      <c r="B184" s="373" t="s">
        <v>2608</v>
      </c>
      <c r="C184" s="294" t="s">
        <v>451</v>
      </c>
      <c r="D184" s="294"/>
      <c r="E184" s="325"/>
      <c r="F184" s="362"/>
      <c r="G184" s="322"/>
      <c r="I184" s="294"/>
      <c r="J184" s="294"/>
      <c r="K184" s="294"/>
    </row>
    <row r="185" spans="1:11" s="292" customFormat="1" x14ac:dyDescent="0.3">
      <c r="A185" s="294" t="s">
        <v>1181</v>
      </c>
      <c r="B185" s="373" t="s">
        <v>2609</v>
      </c>
      <c r="C185" s="294" t="s">
        <v>451</v>
      </c>
      <c r="D185" s="294"/>
      <c r="E185" s="325"/>
      <c r="F185" s="362"/>
      <c r="G185" s="322"/>
      <c r="I185" s="294"/>
      <c r="J185" s="294"/>
      <c r="K185" s="294"/>
    </row>
    <row r="186" spans="1:11" s="292" customFormat="1" x14ac:dyDescent="0.3">
      <c r="A186" s="294" t="s">
        <v>1182</v>
      </c>
      <c r="B186" s="373" t="s">
        <v>2610</v>
      </c>
      <c r="C186" s="294" t="s">
        <v>451</v>
      </c>
      <c r="D186" s="294"/>
      <c r="E186" s="325"/>
      <c r="F186" s="362"/>
      <c r="G186" s="322"/>
      <c r="I186" s="294"/>
      <c r="J186" s="294"/>
      <c r="K186" s="294"/>
    </row>
    <row r="187" spans="1:11" s="292" customFormat="1" x14ac:dyDescent="0.3">
      <c r="A187" s="294" t="s">
        <v>1183</v>
      </c>
      <c r="B187" s="373" t="s">
        <v>2611</v>
      </c>
      <c r="C187" s="294" t="s">
        <v>451</v>
      </c>
      <c r="D187" s="294"/>
      <c r="E187" s="325"/>
      <c r="F187" s="362"/>
      <c r="G187" s="322"/>
      <c r="I187" s="294"/>
      <c r="J187" s="294"/>
      <c r="K187" s="294"/>
    </row>
    <row r="188" spans="1:11" s="292" customFormat="1" x14ac:dyDescent="0.3">
      <c r="A188" s="294" t="s">
        <v>1184</v>
      </c>
      <c r="B188" s="332"/>
      <c r="C188" s="319"/>
      <c r="D188" s="294"/>
      <c r="E188" s="325"/>
      <c r="F188" s="363"/>
      <c r="G188" s="322"/>
      <c r="I188" s="294"/>
      <c r="J188" s="294"/>
      <c r="K188" s="294"/>
    </row>
    <row r="189" spans="1:11" s="292" customFormat="1" x14ac:dyDescent="0.3">
      <c r="A189" s="294" t="s">
        <v>1185</v>
      </c>
      <c r="B189" s="332"/>
      <c r="C189" s="319"/>
      <c r="D189" s="294"/>
      <c r="E189" s="325"/>
      <c r="F189" s="363"/>
      <c r="G189" s="322"/>
      <c r="I189" s="294"/>
      <c r="J189" s="294"/>
      <c r="K189" s="294"/>
    </row>
    <row r="190" spans="1:11" s="292" customFormat="1" x14ac:dyDescent="0.3">
      <c r="A190" s="294" t="s">
        <v>1186</v>
      </c>
      <c r="B190" s="332"/>
      <c r="C190" s="319"/>
      <c r="D190" s="294"/>
      <c r="E190" s="325"/>
      <c r="F190" s="363"/>
      <c r="G190" s="322"/>
      <c r="I190" s="294"/>
      <c r="J190" s="294"/>
      <c r="K190" s="294"/>
    </row>
    <row r="191" spans="1:11" s="292" customFormat="1" x14ac:dyDescent="0.3">
      <c r="A191" s="294" t="s">
        <v>1187</v>
      </c>
      <c r="B191" s="332"/>
      <c r="C191" s="319"/>
      <c r="D191" s="294"/>
      <c r="E191" s="325"/>
      <c r="F191" s="363"/>
      <c r="G191" s="322"/>
      <c r="I191" s="294"/>
      <c r="J191" s="294"/>
      <c r="K191" s="294"/>
    </row>
    <row r="192" spans="1:11" s="292" customFormat="1" ht="15" customHeight="1" x14ac:dyDescent="0.3">
      <c r="A192" s="315"/>
      <c r="B192" s="316" t="s">
        <v>561</v>
      </c>
      <c r="C192" s="315" t="s">
        <v>442</v>
      </c>
      <c r="D192" s="315"/>
      <c r="E192" s="317"/>
      <c r="F192" s="318" t="s">
        <v>550</v>
      </c>
      <c r="G192" s="318"/>
      <c r="I192" s="294"/>
      <c r="J192" s="294"/>
      <c r="K192" s="294"/>
    </row>
    <row r="193" spans="1:11" s="292" customFormat="1" x14ac:dyDescent="0.3">
      <c r="A193" s="294" t="s">
        <v>562</v>
      </c>
      <c r="B193" s="313" t="s">
        <v>563</v>
      </c>
      <c r="C193" s="319">
        <v>1191.5324817386672</v>
      </c>
      <c r="D193" s="294"/>
      <c r="E193" s="319"/>
      <c r="F193" s="322">
        <v>1</v>
      </c>
      <c r="G193" s="322"/>
      <c r="I193" s="294"/>
      <c r="J193" s="294"/>
      <c r="K193" s="294"/>
    </row>
    <row r="194" spans="1:11" s="292" customFormat="1" x14ac:dyDescent="0.3">
      <c r="A194" s="294" t="s">
        <v>564</v>
      </c>
      <c r="B194" s="313" t="s">
        <v>565</v>
      </c>
      <c r="C194" s="319">
        <v>0</v>
      </c>
      <c r="D194" s="294"/>
      <c r="E194" s="325"/>
      <c r="F194" s="322">
        <v>0</v>
      </c>
      <c r="G194" s="325"/>
      <c r="I194" s="294"/>
      <c r="J194" s="294"/>
      <c r="K194" s="294"/>
    </row>
    <row r="195" spans="1:11" s="292" customFormat="1" x14ac:dyDescent="0.3">
      <c r="A195" s="294" t="s">
        <v>566</v>
      </c>
      <c r="B195" s="313" t="s">
        <v>567</v>
      </c>
      <c r="C195" s="319">
        <v>0</v>
      </c>
      <c r="D195" s="294"/>
      <c r="E195" s="325"/>
      <c r="F195" s="322">
        <v>0</v>
      </c>
      <c r="G195" s="325"/>
      <c r="I195" s="294"/>
      <c r="J195" s="294"/>
      <c r="K195" s="294"/>
    </row>
    <row r="196" spans="1:11" s="292" customFormat="1" x14ac:dyDescent="0.3">
      <c r="A196" s="294" t="s">
        <v>568</v>
      </c>
      <c r="B196" s="313" t="s">
        <v>569</v>
      </c>
      <c r="C196" s="319">
        <v>0</v>
      </c>
      <c r="D196" s="294"/>
      <c r="E196" s="325"/>
      <c r="F196" s="322">
        <v>0</v>
      </c>
      <c r="G196" s="325"/>
      <c r="I196" s="294"/>
      <c r="J196" s="294"/>
      <c r="K196" s="294"/>
    </row>
    <row r="197" spans="1:11" s="292" customFormat="1" x14ac:dyDescent="0.3">
      <c r="A197" s="294" t="s">
        <v>570</v>
      </c>
      <c r="B197" s="313" t="s">
        <v>571</v>
      </c>
      <c r="C197" s="319">
        <v>0</v>
      </c>
      <c r="D197" s="294"/>
      <c r="E197" s="325"/>
      <c r="F197" s="322">
        <v>0</v>
      </c>
      <c r="G197" s="325"/>
      <c r="I197" s="294"/>
      <c r="J197" s="294"/>
      <c r="K197" s="294"/>
    </row>
    <row r="198" spans="1:11" s="292" customFormat="1" x14ac:dyDescent="0.3">
      <c r="A198" s="294" t="s">
        <v>572</v>
      </c>
      <c r="B198" s="313" t="s">
        <v>573</v>
      </c>
      <c r="C198" s="319">
        <v>0</v>
      </c>
      <c r="D198" s="294"/>
      <c r="E198" s="325"/>
      <c r="F198" s="322">
        <v>0</v>
      </c>
      <c r="G198" s="325"/>
      <c r="I198" s="294"/>
      <c r="J198" s="294"/>
      <c r="K198" s="294"/>
    </row>
    <row r="199" spans="1:11" s="292" customFormat="1" x14ac:dyDescent="0.3">
      <c r="A199" s="294" t="s">
        <v>574</v>
      </c>
      <c r="B199" s="313" t="s">
        <v>575</v>
      </c>
      <c r="C199" s="319">
        <v>0</v>
      </c>
      <c r="D199" s="294"/>
      <c r="E199" s="325"/>
      <c r="F199" s="322">
        <v>0</v>
      </c>
      <c r="G199" s="325"/>
      <c r="I199" s="294"/>
      <c r="J199" s="294"/>
      <c r="K199" s="294"/>
    </row>
    <row r="200" spans="1:11" s="292" customFormat="1" x14ac:dyDescent="0.3">
      <c r="A200" s="294" t="s">
        <v>576</v>
      </c>
      <c r="B200" s="313" t="s">
        <v>577</v>
      </c>
      <c r="C200" s="319">
        <v>0</v>
      </c>
      <c r="D200" s="294"/>
      <c r="E200" s="325"/>
      <c r="F200" s="322">
        <v>0</v>
      </c>
      <c r="G200" s="325"/>
      <c r="I200" s="294"/>
      <c r="J200" s="294"/>
      <c r="K200" s="294"/>
    </row>
    <row r="201" spans="1:11" s="292" customFormat="1" x14ac:dyDescent="0.3">
      <c r="A201" s="294" t="s">
        <v>578</v>
      </c>
      <c r="B201" s="313" t="s">
        <v>579</v>
      </c>
      <c r="C201" s="319">
        <v>0</v>
      </c>
      <c r="D201" s="294"/>
      <c r="E201" s="325"/>
      <c r="F201" s="322">
        <v>0</v>
      </c>
      <c r="G201" s="325"/>
      <c r="I201" s="294"/>
      <c r="J201" s="294"/>
      <c r="K201" s="294"/>
    </row>
    <row r="202" spans="1:11" s="292" customFormat="1" x14ac:dyDescent="0.3">
      <c r="A202" s="294" t="s">
        <v>580</v>
      </c>
      <c r="B202" s="313" t="s">
        <v>581</v>
      </c>
      <c r="C202" s="319">
        <v>0</v>
      </c>
      <c r="D202" s="294"/>
      <c r="E202" s="325"/>
      <c r="F202" s="322">
        <v>0</v>
      </c>
      <c r="G202" s="325"/>
      <c r="I202" s="294"/>
      <c r="J202" s="294"/>
      <c r="K202" s="294"/>
    </row>
    <row r="203" spans="1:11" s="292" customFormat="1" x14ac:dyDescent="0.3">
      <c r="A203" s="294" t="s">
        <v>582</v>
      </c>
      <c r="B203" s="313" t="s">
        <v>583</v>
      </c>
      <c r="C203" s="319">
        <v>0</v>
      </c>
      <c r="D203" s="294"/>
      <c r="E203" s="325"/>
      <c r="F203" s="322">
        <v>0</v>
      </c>
      <c r="G203" s="325"/>
      <c r="I203" s="294"/>
      <c r="J203" s="294"/>
      <c r="K203" s="294"/>
    </row>
    <row r="204" spans="1:11" s="292" customFormat="1" x14ac:dyDescent="0.3">
      <c r="A204" s="294" t="s">
        <v>584</v>
      </c>
      <c r="B204" s="313" t="s">
        <v>585</v>
      </c>
      <c r="C204" s="319">
        <v>0</v>
      </c>
      <c r="D204" s="294"/>
      <c r="E204" s="325"/>
      <c r="F204" s="322">
        <v>0</v>
      </c>
      <c r="G204" s="325"/>
      <c r="I204" s="294"/>
      <c r="J204" s="294"/>
      <c r="K204" s="294"/>
    </row>
    <row r="205" spans="1:11" s="292" customFormat="1" x14ac:dyDescent="0.3">
      <c r="A205" s="294" t="s">
        <v>586</v>
      </c>
      <c r="B205" s="313" t="s">
        <v>587</v>
      </c>
      <c r="C205" s="319">
        <v>0</v>
      </c>
      <c r="D205" s="294"/>
      <c r="E205" s="325"/>
      <c r="F205" s="322">
        <v>0</v>
      </c>
      <c r="G205" s="325"/>
      <c r="I205" s="294"/>
      <c r="J205" s="294"/>
      <c r="K205" s="294"/>
    </row>
    <row r="206" spans="1:11" s="292" customFormat="1" x14ac:dyDescent="0.3">
      <c r="A206" s="294" t="s">
        <v>588</v>
      </c>
      <c r="B206" s="313" t="s">
        <v>9</v>
      </c>
      <c r="C206" s="319">
        <v>0</v>
      </c>
      <c r="D206" s="294"/>
      <c r="E206" s="325"/>
      <c r="F206" s="322">
        <v>0</v>
      </c>
      <c r="G206" s="325"/>
      <c r="I206" s="294"/>
      <c r="J206" s="294"/>
      <c r="K206" s="294"/>
    </row>
    <row r="207" spans="1:11" s="292" customFormat="1" x14ac:dyDescent="0.3">
      <c r="A207" s="294" t="s">
        <v>589</v>
      </c>
      <c r="B207" s="324" t="s">
        <v>590</v>
      </c>
      <c r="C207" s="319">
        <v>1191.5324817386672</v>
      </c>
      <c r="D207" s="294"/>
      <c r="E207" s="325"/>
      <c r="F207" s="322">
        <v>0</v>
      </c>
      <c r="G207" s="325"/>
      <c r="I207" s="294"/>
      <c r="J207" s="294"/>
      <c r="K207" s="294"/>
    </row>
    <row r="208" spans="1:11" s="292" customFormat="1" x14ac:dyDescent="0.3">
      <c r="A208" s="294" t="s">
        <v>591</v>
      </c>
      <c r="B208" s="332" t="s">
        <v>10</v>
      </c>
      <c r="C208" s="319">
        <v>1191.5324817386672</v>
      </c>
      <c r="D208" s="313"/>
      <c r="E208" s="325"/>
      <c r="F208" s="322">
        <v>1</v>
      </c>
      <c r="G208" s="325"/>
      <c r="I208" s="294"/>
      <c r="J208" s="294"/>
      <c r="K208" s="294"/>
    </row>
    <row r="209" spans="1:11" s="292" customFormat="1" x14ac:dyDescent="0.3">
      <c r="A209" s="294" t="s">
        <v>1188</v>
      </c>
      <c r="B209" s="373"/>
      <c r="C209" s="319"/>
      <c r="D209" s="313"/>
      <c r="E209" s="325"/>
      <c r="F209" s="322"/>
      <c r="G209" s="325"/>
      <c r="I209" s="294"/>
      <c r="J209" s="294"/>
      <c r="K209" s="294"/>
    </row>
    <row r="210" spans="1:11" s="292" customFormat="1" x14ac:dyDescent="0.3">
      <c r="A210" s="294" t="s">
        <v>1189</v>
      </c>
      <c r="B210" s="373"/>
      <c r="C210" s="319"/>
      <c r="D210" s="313"/>
      <c r="E210" s="325"/>
      <c r="F210" s="322"/>
      <c r="G210" s="325"/>
      <c r="I210" s="294"/>
      <c r="J210" s="294"/>
      <c r="K210" s="294"/>
    </row>
    <row r="211" spans="1:11" s="292" customFormat="1" x14ac:dyDescent="0.3">
      <c r="A211" s="294" t="s">
        <v>1190</v>
      </c>
      <c r="B211" s="373"/>
      <c r="C211" s="319"/>
      <c r="D211" s="313"/>
      <c r="E211" s="325"/>
      <c r="F211" s="322"/>
      <c r="G211" s="325"/>
      <c r="I211" s="294"/>
      <c r="J211" s="294"/>
      <c r="K211" s="294"/>
    </row>
    <row r="212" spans="1:11" s="292" customFormat="1" x14ac:dyDescent="0.3">
      <c r="A212" s="294" t="s">
        <v>1191</v>
      </c>
      <c r="B212" s="373"/>
      <c r="C212" s="319"/>
      <c r="D212" s="313"/>
      <c r="E212" s="325"/>
      <c r="F212" s="322"/>
      <c r="G212" s="325"/>
      <c r="I212" s="294"/>
      <c r="J212" s="294"/>
      <c r="K212" s="294"/>
    </row>
    <row r="213" spans="1:11" s="292" customFormat="1" x14ac:dyDescent="0.3">
      <c r="A213" s="294" t="s">
        <v>1192</v>
      </c>
      <c r="B213" s="373"/>
      <c r="C213" s="319"/>
      <c r="D213" s="313"/>
      <c r="E213" s="325"/>
      <c r="F213" s="322"/>
      <c r="G213" s="325"/>
      <c r="I213" s="294"/>
      <c r="J213" s="294"/>
      <c r="K213" s="294"/>
    </row>
    <row r="214" spans="1:11" s="292" customFormat="1" x14ac:dyDescent="0.3">
      <c r="A214" s="294" t="s">
        <v>1193</v>
      </c>
      <c r="B214" s="373"/>
      <c r="C214" s="319"/>
      <c r="D214" s="313"/>
      <c r="E214" s="325"/>
      <c r="F214" s="322"/>
      <c r="G214" s="325"/>
      <c r="I214" s="294"/>
      <c r="J214" s="294"/>
      <c r="K214" s="294"/>
    </row>
    <row r="215" spans="1:11" s="292" customFormat="1" x14ac:dyDescent="0.3">
      <c r="A215" s="294" t="s">
        <v>1194</v>
      </c>
      <c r="B215" s="373"/>
      <c r="C215" s="319"/>
      <c r="D215" s="313"/>
      <c r="E215" s="325"/>
      <c r="F215" s="322"/>
      <c r="G215" s="325"/>
      <c r="I215" s="294"/>
      <c r="J215" s="294"/>
      <c r="K215" s="294"/>
    </row>
    <row r="216" spans="1:11" s="292" customFormat="1" ht="15" customHeight="1" x14ac:dyDescent="0.3">
      <c r="A216" s="315"/>
      <c r="B216" s="316" t="s">
        <v>592</v>
      </c>
      <c r="C216" s="315" t="s">
        <v>442</v>
      </c>
      <c r="D216" s="315"/>
      <c r="E216" s="317"/>
      <c r="F216" s="318" t="s">
        <v>453</v>
      </c>
      <c r="G216" s="318" t="s">
        <v>541</v>
      </c>
      <c r="I216" s="294"/>
      <c r="J216" s="294"/>
      <c r="K216" s="294"/>
    </row>
    <row r="217" spans="1:11" s="292" customFormat="1" x14ac:dyDescent="0.3">
      <c r="A217" s="294" t="s">
        <v>593</v>
      </c>
      <c r="B217" s="331" t="s">
        <v>594</v>
      </c>
      <c r="C217" s="319">
        <v>0</v>
      </c>
      <c r="D217" s="294"/>
      <c r="E217" s="337"/>
      <c r="F217" s="362">
        <v>0</v>
      </c>
      <c r="G217" s="362">
        <v>0</v>
      </c>
      <c r="I217" s="294"/>
      <c r="J217" s="294"/>
      <c r="K217" s="294"/>
    </row>
    <row r="218" spans="1:11" s="292" customFormat="1" x14ac:dyDescent="0.3">
      <c r="A218" s="294" t="s">
        <v>595</v>
      </c>
      <c r="B218" s="331" t="s">
        <v>596</v>
      </c>
      <c r="C218" s="319">
        <v>1191.5324817386672</v>
      </c>
      <c r="D218" s="294"/>
      <c r="E218" s="337"/>
      <c r="F218" s="362">
        <v>0.25183350641462338</v>
      </c>
      <c r="G218" s="362">
        <v>0.33660088840357238</v>
      </c>
      <c r="I218" s="294"/>
      <c r="J218" s="294"/>
      <c r="K218" s="294"/>
    </row>
    <row r="219" spans="1:11" s="292" customFormat="1" x14ac:dyDescent="0.3">
      <c r="A219" s="294" t="s">
        <v>597</v>
      </c>
      <c r="B219" s="331" t="s">
        <v>9</v>
      </c>
      <c r="C219" s="319">
        <v>0</v>
      </c>
      <c r="D219" s="294"/>
      <c r="E219" s="337"/>
      <c r="F219" s="362">
        <v>0</v>
      </c>
      <c r="G219" s="362">
        <v>0</v>
      </c>
      <c r="I219" s="294"/>
      <c r="J219" s="294"/>
      <c r="K219" s="294"/>
    </row>
    <row r="220" spans="1:11" s="292" customFormat="1" x14ac:dyDescent="0.3">
      <c r="A220" s="294" t="s">
        <v>598</v>
      </c>
      <c r="B220" s="332" t="s">
        <v>10</v>
      </c>
      <c r="C220" s="319">
        <v>1191.5324817386672</v>
      </c>
      <c r="D220" s="294"/>
      <c r="E220" s="337"/>
      <c r="F220" s="362">
        <v>0.25183350641462338</v>
      </c>
      <c r="G220" s="362">
        <v>0.33660088840357238</v>
      </c>
      <c r="I220" s="294"/>
      <c r="J220" s="294"/>
      <c r="K220" s="294"/>
    </row>
    <row r="221" spans="1:11" s="292" customFormat="1" x14ac:dyDescent="0.3">
      <c r="A221" s="294" t="s">
        <v>1195</v>
      </c>
      <c r="B221" s="373"/>
      <c r="C221" s="319"/>
      <c r="D221" s="294"/>
      <c r="E221" s="337"/>
      <c r="F221" s="321"/>
      <c r="G221" s="321"/>
      <c r="I221" s="294"/>
      <c r="J221" s="294"/>
      <c r="K221" s="294"/>
    </row>
    <row r="222" spans="1:11" s="292" customFormat="1" x14ac:dyDescent="0.3">
      <c r="A222" s="294" t="s">
        <v>1196</v>
      </c>
      <c r="B222" s="373"/>
      <c r="C222" s="319"/>
      <c r="D222" s="294"/>
      <c r="E222" s="337"/>
      <c r="F222" s="321"/>
      <c r="G222" s="321"/>
      <c r="I222" s="294"/>
      <c r="J222" s="294"/>
      <c r="K222" s="294"/>
    </row>
    <row r="223" spans="1:11" s="292" customFormat="1" x14ac:dyDescent="0.3">
      <c r="A223" s="294" t="s">
        <v>1197</v>
      </c>
      <c r="B223" s="373"/>
      <c r="C223" s="319"/>
      <c r="D223" s="294"/>
      <c r="E223" s="337"/>
      <c r="F223" s="321"/>
      <c r="G223" s="321"/>
      <c r="I223" s="294"/>
      <c r="J223" s="294"/>
      <c r="K223" s="294"/>
    </row>
    <row r="224" spans="1:11" s="292" customFormat="1" x14ac:dyDescent="0.3">
      <c r="A224" s="294" t="s">
        <v>1198</v>
      </c>
      <c r="B224" s="373"/>
      <c r="C224" s="319"/>
      <c r="D224" s="294"/>
      <c r="E224" s="337"/>
      <c r="F224" s="321"/>
      <c r="G224" s="321"/>
      <c r="I224" s="294"/>
      <c r="J224" s="294"/>
      <c r="K224" s="294"/>
    </row>
    <row r="225" spans="1:13" s="292" customFormat="1" x14ac:dyDescent="0.3">
      <c r="A225" s="294" t="s">
        <v>1199</v>
      </c>
      <c r="B225" s="373"/>
      <c r="C225" s="319"/>
      <c r="D225" s="294"/>
      <c r="E225" s="337"/>
      <c r="F225" s="321"/>
      <c r="G225" s="321"/>
      <c r="I225" s="294"/>
      <c r="J225" s="294"/>
      <c r="K225" s="294"/>
    </row>
    <row r="226" spans="1:13" s="292" customFormat="1" x14ac:dyDescent="0.3">
      <c r="A226" s="294" t="s">
        <v>1200</v>
      </c>
      <c r="B226" s="373"/>
      <c r="C226" s="319"/>
      <c r="D226" s="294"/>
      <c r="E226" s="337"/>
      <c r="F226" s="321"/>
      <c r="G226" s="321"/>
      <c r="I226" s="294"/>
      <c r="J226" s="294"/>
      <c r="K226" s="294"/>
    </row>
    <row r="227" spans="1:13" s="292" customFormat="1" x14ac:dyDescent="0.3">
      <c r="A227" s="294" t="s">
        <v>1201</v>
      </c>
      <c r="B227" s="373"/>
      <c r="C227" s="319"/>
      <c r="D227" s="294"/>
      <c r="E227" s="337"/>
      <c r="F227" s="321"/>
      <c r="G227" s="321"/>
      <c r="I227" s="294"/>
      <c r="J227" s="294"/>
      <c r="K227" s="294"/>
    </row>
    <row r="228" spans="1:13" ht="15" customHeight="1" x14ac:dyDescent="0.3">
      <c r="A228" s="315"/>
      <c r="B228" s="316" t="s">
        <v>599</v>
      </c>
      <c r="C228" s="315"/>
      <c r="D228" s="315"/>
      <c r="E228" s="317"/>
      <c r="F228" s="318"/>
      <c r="G228" s="318"/>
      <c r="H228" s="292"/>
      <c r="L228" s="292"/>
      <c r="M228" s="292"/>
    </row>
    <row r="229" spans="1:13" x14ac:dyDescent="0.3">
      <c r="A229" s="294" t="s">
        <v>600</v>
      </c>
      <c r="B229" s="313" t="s">
        <v>601</v>
      </c>
      <c r="C229" s="309" t="s">
        <v>440</v>
      </c>
      <c r="H229" s="292"/>
      <c r="L229" s="292"/>
      <c r="M229" s="292"/>
    </row>
    <row r="230" spans="1:13" ht="15" customHeight="1" x14ac:dyDescent="0.3">
      <c r="A230" s="315"/>
      <c r="B230" s="316" t="s">
        <v>602</v>
      </c>
      <c r="C230" s="315"/>
      <c r="D230" s="315"/>
      <c r="E230" s="317"/>
      <c r="F230" s="318"/>
      <c r="G230" s="318"/>
      <c r="H230" s="292"/>
      <c r="L230" s="292"/>
      <c r="M230" s="292"/>
    </row>
    <row r="231" spans="1:13" x14ac:dyDescent="0.3">
      <c r="A231" s="294" t="s">
        <v>603</v>
      </c>
      <c r="B231" s="294" t="s">
        <v>604</v>
      </c>
      <c r="C231" s="366">
        <v>0</v>
      </c>
      <c r="E231" s="313"/>
      <c r="H231" s="292"/>
      <c r="L231" s="292"/>
      <c r="M231" s="292"/>
    </row>
    <row r="232" spans="1:13" x14ac:dyDescent="0.3">
      <c r="A232" s="294" t="s">
        <v>606</v>
      </c>
      <c r="B232" s="340" t="s">
        <v>607</v>
      </c>
      <c r="C232" s="366">
        <v>0</v>
      </c>
      <c r="E232" s="313"/>
      <c r="H232" s="292"/>
      <c r="L232" s="292"/>
      <c r="M232" s="292"/>
    </row>
    <row r="233" spans="1:13" x14ac:dyDescent="0.3">
      <c r="A233" s="294" t="s">
        <v>608</v>
      </c>
      <c r="B233" s="340" t="s">
        <v>609</v>
      </c>
      <c r="C233" s="366">
        <v>0</v>
      </c>
      <c r="E233" s="313"/>
      <c r="H233" s="292"/>
      <c r="L233" s="292"/>
      <c r="M233" s="292"/>
    </row>
    <row r="234" spans="1:13" x14ac:dyDescent="0.3">
      <c r="A234" s="294" t="s">
        <v>610</v>
      </c>
      <c r="B234" s="311" t="s">
        <v>611</v>
      </c>
      <c r="C234" s="366">
        <v>0</v>
      </c>
      <c r="D234" s="313"/>
      <c r="E234" s="313"/>
      <c r="H234" s="292"/>
      <c r="I234" s="364"/>
      <c r="L234" s="292"/>
      <c r="M234" s="292"/>
    </row>
    <row r="235" spans="1:13" x14ac:dyDescent="0.3">
      <c r="A235" s="294" t="s">
        <v>612</v>
      </c>
      <c r="B235" s="311" t="s">
        <v>613</v>
      </c>
      <c r="C235" s="366">
        <v>0</v>
      </c>
      <c r="D235" s="313"/>
      <c r="E235" s="313"/>
      <c r="H235" s="292"/>
      <c r="L235" s="292"/>
      <c r="M235" s="292"/>
    </row>
    <row r="236" spans="1:13" x14ac:dyDescent="0.3">
      <c r="A236" s="294" t="s">
        <v>614</v>
      </c>
      <c r="B236" s="311" t="s">
        <v>615</v>
      </c>
      <c r="C236" s="366">
        <v>0</v>
      </c>
      <c r="D236" s="313"/>
      <c r="E236" s="313"/>
      <c r="H236" s="292"/>
      <c r="L236" s="292"/>
      <c r="M236" s="292"/>
    </row>
    <row r="237" spans="1:13" x14ac:dyDescent="0.3">
      <c r="A237" s="294" t="s">
        <v>1202</v>
      </c>
      <c r="B237" s="311"/>
      <c r="C237" s="313"/>
      <c r="D237" s="313"/>
      <c r="E237" s="313"/>
      <c r="H237" s="292"/>
      <c r="L237" s="292"/>
      <c r="M237" s="292"/>
    </row>
    <row r="238" spans="1:13" x14ac:dyDescent="0.3">
      <c r="A238" s="294" t="s">
        <v>1203</v>
      </c>
      <c r="B238" s="311"/>
      <c r="C238" s="313"/>
      <c r="D238" s="313"/>
      <c r="E238" s="313"/>
      <c r="H238" s="292"/>
      <c r="L238" s="292"/>
      <c r="M238" s="292"/>
    </row>
    <row r="239" spans="1:13" x14ac:dyDescent="0.3">
      <c r="A239" s="404"/>
      <c r="B239" s="429" t="s">
        <v>1647</v>
      </c>
      <c r="C239" s="404"/>
      <c r="D239" s="404"/>
      <c r="E239" s="430"/>
      <c r="F239" s="431"/>
      <c r="G239" s="431"/>
      <c r="H239" s="292"/>
      <c r="L239" s="292"/>
      <c r="M239" s="292"/>
    </row>
    <row r="240" spans="1:13" x14ac:dyDescent="0.3">
      <c r="A240" s="402" t="s">
        <v>1648</v>
      </c>
      <c r="B240" s="402" t="s">
        <v>1649</v>
      </c>
      <c r="C240" s="366" t="s">
        <v>435</v>
      </c>
      <c r="D240"/>
      <c r="E240"/>
      <c r="F240"/>
      <c r="G240"/>
      <c r="H240" s="292"/>
      <c r="L240" s="292"/>
      <c r="M240" s="292"/>
    </row>
    <row r="241" spans="1:13" ht="28.8" x14ac:dyDescent="0.3">
      <c r="A241" s="402" t="s">
        <v>1650</v>
      </c>
      <c r="B241" s="402" t="s">
        <v>1651</v>
      </c>
      <c r="C241" s="366">
        <v>2</v>
      </c>
      <c r="D241"/>
      <c r="E241"/>
      <c r="F241"/>
      <c r="G241"/>
      <c r="H241" s="292"/>
      <c r="L241" s="292"/>
      <c r="M241" s="292"/>
    </row>
    <row r="242" spans="1:13" x14ac:dyDescent="0.3">
      <c r="A242" s="402" t="s">
        <v>1652</v>
      </c>
      <c r="B242" s="402" t="s">
        <v>1653</v>
      </c>
      <c r="C242" s="366" t="s">
        <v>2612</v>
      </c>
      <c r="D242"/>
      <c r="E242"/>
      <c r="F242"/>
      <c r="G242"/>
      <c r="H242" s="292"/>
      <c r="L242" s="292"/>
      <c r="M242" s="292"/>
    </row>
    <row r="243" spans="1:13" x14ac:dyDescent="0.3">
      <c r="A243" s="402" t="s">
        <v>1654</v>
      </c>
      <c r="B243" s="402" t="s">
        <v>1655</v>
      </c>
      <c r="C243" s="437" t="s">
        <v>1937</v>
      </c>
      <c r="D243"/>
      <c r="E243"/>
      <c r="F243"/>
      <c r="G243"/>
      <c r="H243" s="292"/>
      <c r="L243" s="292"/>
      <c r="M243" s="292"/>
    </row>
    <row r="244" spans="1:13" x14ac:dyDescent="0.3">
      <c r="A244" s="402" t="s">
        <v>1656</v>
      </c>
      <c r="B244" s="402" t="s">
        <v>1939</v>
      </c>
      <c r="C244" s="437" t="s">
        <v>1938</v>
      </c>
      <c r="D244"/>
      <c r="E244"/>
      <c r="F244"/>
      <c r="G244"/>
      <c r="H244" s="292"/>
      <c r="L244" s="292"/>
      <c r="M244" s="292"/>
    </row>
    <row r="245" spans="1:13" x14ac:dyDescent="0.3">
      <c r="A245" s="402" t="s">
        <v>1657</v>
      </c>
      <c r="B245" s="402"/>
      <c r="C245" s="402"/>
      <c r="D245"/>
      <c r="E245"/>
      <c r="F245"/>
      <c r="G245"/>
      <c r="H245" s="292"/>
      <c r="L245" s="292"/>
      <c r="M245" s="292"/>
    </row>
    <row r="246" spans="1:13" x14ac:dyDescent="0.3">
      <c r="A246" s="402" t="s">
        <v>1658</v>
      </c>
      <c r="B246" s="402"/>
      <c r="C246" s="402"/>
      <c r="D246"/>
      <c r="E246"/>
      <c r="F246"/>
      <c r="G246"/>
      <c r="H246" s="292"/>
      <c r="L246" s="292"/>
      <c r="M246" s="292"/>
    </row>
    <row r="247" spans="1:13" x14ac:dyDescent="0.3">
      <c r="A247" s="402" t="s">
        <v>1659</v>
      </c>
      <c r="B247" s="402"/>
      <c r="C247" s="402"/>
      <c r="D247"/>
      <c r="E247"/>
      <c r="F247"/>
      <c r="G247"/>
      <c r="H247" s="292"/>
      <c r="L247" s="292"/>
      <c r="M247" s="292"/>
    </row>
    <row r="248" spans="1:13" x14ac:dyDescent="0.3">
      <c r="A248" s="402" t="s">
        <v>1660</v>
      </c>
      <c r="B248" s="402"/>
      <c r="C248" s="402"/>
      <c r="D248"/>
      <c r="E248"/>
      <c r="F248"/>
      <c r="G248"/>
      <c r="H248" s="292"/>
      <c r="L248" s="292"/>
      <c r="M248" s="292"/>
    </row>
    <row r="249" spans="1:13" x14ac:dyDescent="0.3">
      <c r="A249" s="402" t="s">
        <v>1661</v>
      </c>
      <c r="B249" s="402"/>
      <c r="C249" s="402"/>
      <c r="D249"/>
      <c r="E249"/>
      <c r="F249"/>
      <c r="G249"/>
      <c r="H249" s="292"/>
      <c r="L249" s="292"/>
      <c r="M249" s="292"/>
    </row>
    <row r="250" spans="1:13" x14ac:dyDescent="0.3">
      <c r="A250" s="402" t="s">
        <v>1662</v>
      </c>
      <c r="B250" s="402"/>
      <c r="C250" s="402"/>
      <c r="D250"/>
      <c r="E250"/>
      <c r="F250"/>
      <c r="G250"/>
      <c r="H250" s="292"/>
      <c r="L250" s="292"/>
      <c r="M250" s="292"/>
    </row>
    <row r="251" spans="1:13" x14ac:dyDescent="0.3">
      <c r="A251" s="402" t="s">
        <v>1663</v>
      </c>
      <c r="B251" s="402"/>
      <c r="C251" s="402"/>
      <c r="D251"/>
      <c r="E251"/>
      <c r="F251"/>
      <c r="G251"/>
      <c r="H251" s="292"/>
      <c r="L251" s="292"/>
      <c r="M251" s="292"/>
    </row>
    <row r="252" spans="1:13" x14ac:dyDescent="0.3">
      <c r="A252" s="402" t="s">
        <v>1664</v>
      </c>
      <c r="B252" s="402"/>
      <c r="C252" s="402"/>
      <c r="D252"/>
      <c r="E252"/>
      <c r="F252"/>
      <c r="G252"/>
      <c r="H252" s="292"/>
      <c r="L252" s="292"/>
      <c r="M252" s="292"/>
    </row>
    <row r="253" spans="1:13" x14ac:dyDescent="0.3">
      <c r="A253" s="402" t="s">
        <v>1665</v>
      </c>
      <c r="B253" s="402"/>
      <c r="C253" s="402"/>
      <c r="D253"/>
      <c r="E253"/>
      <c r="F253"/>
      <c r="G253"/>
      <c r="H253" s="292"/>
      <c r="L253" s="292"/>
      <c r="M253" s="292"/>
    </row>
    <row r="254" spans="1:13" x14ac:dyDescent="0.3">
      <c r="A254" s="402" t="s">
        <v>1666</v>
      </c>
      <c r="B254" s="402"/>
      <c r="C254" s="402"/>
      <c r="D254"/>
      <c r="E254"/>
      <c r="F254"/>
      <c r="G254"/>
      <c r="H254" s="292"/>
      <c r="L254" s="292"/>
      <c r="M254" s="292"/>
    </row>
    <row r="255" spans="1:13" x14ac:dyDescent="0.3">
      <c r="A255" s="402" t="s">
        <v>1667</v>
      </c>
      <c r="B255" s="402"/>
      <c r="C255" s="402"/>
      <c r="D255"/>
      <c r="E255"/>
      <c r="F255"/>
      <c r="G255"/>
      <c r="H255" s="292"/>
      <c r="L255" s="292"/>
      <c r="M255" s="292"/>
    </row>
    <row r="256" spans="1:13" x14ac:dyDescent="0.3">
      <c r="A256" s="402" t="s">
        <v>1668</v>
      </c>
      <c r="B256" s="402"/>
      <c r="C256" s="402"/>
      <c r="D256"/>
      <c r="E256"/>
      <c r="F256"/>
      <c r="G256"/>
      <c r="H256" s="292"/>
      <c r="L256" s="292"/>
      <c r="M256" s="292"/>
    </row>
    <row r="257" spans="1:13" x14ac:dyDescent="0.3">
      <c r="A257" s="402" t="s">
        <v>1669</v>
      </c>
      <c r="B257" s="402"/>
      <c r="C257" s="402"/>
      <c r="D257"/>
      <c r="E257"/>
      <c r="F257"/>
      <c r="G257"/>
      <c r="H257" s="292"/>
      <c r="L257" s="292"/>
      <c r="M257" s="292"/>
    </row>
    <row r="258" spans="1:13" x14ac:dyDescent="0.3">
      <c r="A258" s="402" t="s">
        <v>1670</v>
      </c>
      <c r="B258" s="402"/>
      <c r="C258" s="402"/>
      <c r="D258"/>
      <c r="E258"/>
      <c r="F258"/>
      <c r="G258"/>
      <c r="H258" s="292"/>
      <c r="L258" s="292"/>
      <c r="M258" s="292"/>
    </row>
    <row r="259" spans="1:13" x14ac:dyDescent="0.3">
      <c r="A259" s="402" t="s">
        <v>1671</v>
      </c>
      <c r="B259" s="402"/>
      <c r="C259" s="402"/>
      <c r="D259"/>
      <c r="E259"/>
      <c r="F259"/>
      <c r="G259"/>
      <c r="H259" s="292"/>
      <c r="L259" s="292"/>
      <c r="M259" s="292"/>
    </row>
    <row r="260" spans="1:13" x14ac:dyDescent="0.3">
      <c r="A260" s="402" t="s">
        <v>1672</v>
      </c>
      <c r="B260" s="402"/>
      <c r="C260" s="402"/>
      <c r="D260"/>
      <c r="E260"/>
      <c r="F260"/>
      <c r="G260"/>
      <c r="H260" s="292"/>
      <c r="L260" s="292"/>
      <c r="M260" s="292"/>
    </row>
    <row r="261" spans="1:13" x14ac:dyDescent="0.3">
      <c r="A261" s="402" t="s">
        <v>1673</v>
      </c>
      <c r="B261" s="402"/>
      <c r="C261" s="402"/>
      <c r="D261"/>
      <c r="E261"/>
      <c r="F261"/>
      <c r="G261"/>
      <c r="H261" s="292"/>
      <c r="L261" s="292"/>
      <c r="M261" s="292"/>
    </row>
    <row r="262" spans="1:13" x14ac:dyDescent="0.3">
      <c r="A262" s="402" t="s">
        <v>1674</v>
      </c>
      <c r="B262" s="402"/>
      <c r="C262" s="402"/>
      <c r="D262"/>
      <c r="E262"/>
      <c r="F262"/>
      <c r="G262"/>
      <c r="H262" s="292"/>
      <c r="L262" s="292"/>
      <c r="M262" s="292"/>
    </row>
    <row r="263" spans="1:13" x14ac:dyDescent="0.3">
      <c r="A263" s="402" t="s">
        <v>1675</v>
      </c>
      <c r="B263" s="402"/>
      <c r="C263" s="402"/>
      <c r="D263"/>
      <c r="E263"/>
      <c r="F263"/>
      <c r="G263"/>
      <c r="H263" s="292"/>
      <c r="L263" s="292"/>
      <c r="M263" s="292"/>
    </row>
    <row r="264" spans="1:13" x14ac:dyDescent="0.3">
      <c r="A264" s="402" t="s">
        <v>1676</v>
      </c>
      <c r="B264" s="402"/>
      <c r="C264" s="402"/>
      <c r="D264"/>
      <c r="E264"/>
      <c r="F264"/>
      <c r="G264"/>
      <c r="H264" s="292"/>
      <c r="L264" s="292"/>
      <c r="M264" s="292"/>
    </row>
    <row r="265" spans="1:13" x14ac:dyDescent="0.3">
      <c r="A265" s="402" t="s">
        <v>1677</v>
      </c>
      <c r="B265" s="402"/>
      <c r="C265" s="402"/>
      <c r="D265"/>
      <c r="E265"/>
      <c r="F265"/>
      <c r="G265"/>
      <c r="H265" s="292"/>
      <c r="L265" s="292"/>
      <c r="M265" s="292"/>
    </row>
    <row r="266" spans="1:13" x14ac:dyDescent="0.3">
      <c r="A266" s="402" t="s">
        <v>1678</v>
      </c>
      <c r="B266" s="402"/>
      <c r="C266" s="402"/>
      <c r="D266"/>
      <c r="E266"/>
      <c r="F266"/>
      <c r="G266"/>
      <c r="H266" s="292"/>
      <c r="L266" s="292"/>
      <c r="M266" s="292"/>
    </row>
    <row r="267" spans="1:13" x14ac:dyDescent="0.3">
      <c r="A267" s="402" t="s">
        <v>1679</v>
      </c>
      <c r="B267" s="402"/>
      <c r="C267" s="402"/>
      <c r="D267"/>
      <c r="E267"/>
      <c r="F267"/>
      <c r="G267"/>
      <c r="H267" s="292"/>
      <c r="L267" s="292"/>
      <c r="M267" s="292"/>
    </row>
    <row r="268" spans="1:13" x14ac:dyDescent="0.3">
      <c r="A268" s="402" t="s">
        <v>1680</v>
      </c>
      <c r="B268" s="402"/>
      <c r="C268" s="402"/>
      <c r="D268"/>
      <c r="E268"/>
      <c r="F268"/>
      <c r="G268"/>
      <c r="H268" s="292"/>
      <c r="L268" s="292"/>
      <c r="M268" s="292"/>
    </row>
    <row r="269" spans="1:13" x14ac:dyDescent="0.3">
      <c r="A269" s="402" t="s">
        <v>1681</v>
      </c>
      <c r="B269" s="402"/>
      <c r="C269" s="402"/>
      <c r="D269"/>
      <c r="E269"/>
      <c r="F269"/>
      <c r="G269"/>
      <c r="H269" s="292"/>
      <c r="L269" s="292"/>
      <c r="M269" s="292"/>
    </row>
    <row r="270" spans="1:13" x14ac:dyDescent="0.3">
      <c r="A270" s="402" t="s">
        <v>1682</v>
      </c>
      <c r="B270" s="402"/>
      <c r="C270" s="402"/>
      <c r="D270"/>
      <c r="E270"/>
      <c r="F270"/>
      <c r="G270"/>
      <c r="H270" s="292"/>
      <c r="L270" s="292"/>
      <c r="M270" s="292"/>
    </row>
    <row r="271" spans="1:13" x14ac:dyDescent="0.3">
      <c r="A271" s="402" t="s">
        <v>1683</v>
      </c>
      <c r="B271" s="402"/>
      <c r="C271" s="402"/>
      <c r="D271"/>
      <c r="E271"/>
      <c r="F271"/>
      <c r="G271"/>
      <c r="H271" s="292"/>
      <c r="L271" s="292"/>
      <c r="M271" s="292"/>
    </row>
    <row r="272" spans="1:13" x14ac:dyDescent="0.3">
      <c r="A272" s="402" t="s">
        <v>1684</v>
      </c>
      <c r="B272" s="402"/>
      <c r="C272" s="402"/>
      <c r="D272"/>
      <c r="E272"/>
      <c r="F272"/>
      <c r="G272"/>
      <c r="H272" s="292"/>
      <c r="L272" s="292"/>
      <c r="M272" s="292"/>
    </row>
    <row r="273" spans="1:14" x14ac:dyDescent="0.3">
      <c r="A273" s="402" t="s">
        <v>1685</v>
      </c>
      <c r="B273" s="402"/>
      <c r="C273" s="402"/>
      <c r="D273"/>
      <c r="E273"/>
      <c r="F273"/>
      <c r="G273"/>
      <c r="H273" s="292"/>
      <c r="L273" s="292"/>
      <c r="M273" s="292"/>
    </row>
    <row r="274" spans="1:14" x14ac:dyDescent="0.3">
      <c r="A274" s="402" t="s">
        <v>1686</v>
      </c>
      <c r="B274" s="402"/>
      <c r="C274" s="402"/>
      <c r="D274"/>
      <c r="E274"/>
      <c r="F274"/>
      <c r="G274"/>
      <c r="H274" s="292"/>
      <c r="L274" s="292"/>
      <c r="M274" s="292"/>
    </row>
    <row r="275" spans="1:14" x14ac:dyDescent="0.3">
      <c r="A275" s="402" t="s">
        <v>1687</v>
      </c>
      <c r="B275" s="402"/>
      <c r="C275" s="402"/>
      <c r="D275"/>
      <c r="E275"/>
      <c r="F275"/>
      <c r="G275"/>
      <c r="H275" s="292"/>
      <c r="L275" s="292"/>
      <c r="M275" s="292"/>
    </row>
    <row r="276" spans="1:14" x14ac:dyDescent="0.3">
      <c r="A276" s="402" t="s">
        <v>1688</v>
      </c>
      <c r="B276" s="402"/>
      <c r="C276" s="402"/>
      <c r="D276"/>
      <c r="E276"/>
      <c r="F276"/>
      <c r="G276"/>
      <c r="H276" s="292"/>
      <c r="L276" s="292"/>
      <c r="M276" s="292"/>
    </row>
    <row r="277" spans="1:14" x14ac:dyDescent="0.3">
      <c r="A277" s="402" t="s">
        <v>1689</v>
      </c>
      <c r="B277" s="402"/>
      <c r="C277" s="402"/>
      <c r="D277"/>
      <c r="E277"/>
      <c r="F277"/>
      <c r="G277"/>
      <c r="H277" s="292"/>
      <c r="L277" s="292"/>
      <c r="M277" s="292"/>
    </row>
    <row r="278" spans="1:14" x14ac:dyDescent="0.3">
      <c r="A278" s="402" t="s">
        <v>1690</v>
      </c>
      <c r="B278" s="402"/>
      <c r="C278" s="402"/>
      <c r="D278"/>
      <c r="E278"/>
      <c r="F278"/>
      <c r="G278"/>
      <c r="H278" s="292"/>
      <c r="L278" s="292"/>
      <c r="M278" s="292"/>
    </row>
    <row r="279" spans="1:14" x14ac:dyDescent="0.3">
      <c r="A279" s="402" t="s">
        <v>1691</v>
      </c>
      <c r="B279" s="402"/>
      <c r="C279" s="402"/>
      <c r="D279"/>
      <c r="E279"/>
      <c r="F279"/>
      <c r="G279"/>
      <c r="H279" s="292"/>
      <c r="L279" s="292"/>
      <c r="M279" s="292"/>
    </row>
    <row r="280" spans="1:14" x14ac:dyDescent="0.3">
      <c r="A280" s="402" t="s">
        <v>1692</v>
      </c>
      <c r="B280" s="402"/>
      <c r="C280" s="402"/>
      <c r="D280"/>
      <c r="E280"/>
      <c r="F280"/>
      <c r="G280"/>
      <c r="H280" s="292"/>
      <c r="L280" s="292"/>
      <c r="M280" s="292"/>
    </row>
    <row r="281" spans="1:14" x14ac:dyDescent="0.3">
      <c r="A281" s="402" t="s">
        <v>1693</v>
      </c>
      <c r="B281" s="402"/>
      <c r="C281" s="402"/>
      <c r="D281"/>
      <c r="E281"/>
      <c r="F281"/>
      <c r="G281"/>
      <c r="H281" s="292"/>
      <c r="L281" s="292"/>
      <c r="M281" s="292"/>
    </row>
    <row r="282" spans="1:14" x14ac:dyDescent="0.3">
      <c r="A282" s="402" t="s">
        <v>1694</v>
      </c>
      <c r="B282" s="402"/>
      <c r="C282" s="402"/>
      <c r="D282"/>
      <c r="E282"/>
      <c r="F282"/>
      <c r="G282"/>
      <c r="H282" s="292"/>
      <c r="L282" s="292"/>
      <c r="M282" s="292"/>
    </row>
    <row r="283" spans="1:14" x14ac:dyDescent="0.3">
      <c r="A283" s="402" t="s">
        <v>1695</v>
      </c>
      <c r="B283" s="402"/>
      <c r="C283" s="402"/>
      <c r="D283"/>
      <c r="E283"/>
      <c r="F283"/>
      <c r="G283"/>
      <c r="H283" s="292"/>
      <c r="L283" s="292"/>
      <c r="M283" s="292"/>
    </row>
    <row r="284" spans="1:14" x14ac:dyDescent="0.3">
      <c r="A284" s="402" t="s">
        <v>1696</v>
      </c>
      <c r="B284" s="402"/>
      <c r="C284" s="402"/>
      <c r="D284"/>
      <c r="E284"/>
      <c r="F284"/>
      <c r="G284"/>
      <c r="H284" s="292"/>
      <c r="L284" s="292"/>
      <c r="M284" s="292"/>
    </row>
    <row r="285" spans="1:14" ht="36" x14ac:dyDescent="0.3">
      <c r="A285" s="305"/>
      <c r="B285" s="305" t="s">
        <v>616</v>
      </c>
      <c r="C285" s="305" t="s">
        <v>617</v>
      </c>
      <c r="D285" s="305" t="s">
        <v>617</v>
      </c>
      <c r="E285" s="305"/>
      <c r="F285" s="306"/>
      <c r="G285" s="307"/>
      <c r="H285" s="292"/>
      <c r="I285" s="298"/>
      <c r="J285" s="298"/>
      <c r="K285" s="298"/>
      <c r="L285" s="298"/>
      <c r="M285" s="300"/>
    </row>
    <row r="286" spans="1:14" ht="18.75" customHeight="1" x14ac:dyDescent="0.3">
      <c r="A286" s="502" t="s">
        <v>974</v>
      </c>
      <c r="B286" s="502"/>
      <c r="C286" s="502"/>
      <c r="D286" s="502"/>
      <c r="E286" s="502"/>
      <c r="F286" s="502"/>
      <c r="G286" s="502"/>
      <c r="H286" s="292"/>
      <c r="I286" s="298"/>
      <c r="J286" s="298"/>
      <c r="K286" s="298"/>
      <c r="L286" s="298"/>
      <c r="M286" s="300"/>
    </row>
    <row r="287" spans="1:14" ht="18" x14ac:dyDescent="0.3">
      <c r="A287" s="502"/>
      <c r="B287" s="502"/>
      <c r="C287" s="502"/>
      <c r="D287" s="502"/>
      <c r="E287" s="502"/>
      <c r="F287" s="502"/>
      <c r="G287" s="502"/>
      <c r="H287" s="292"/>
      <c r="I287" s="298"/>
      <c r="J287" s="298"/>
      <c r="K287" s="298"/>
      <c r="L287" s="298"/>
      <c r="M287" s="300"/>
    </row>
    <row r="288" spans="1:14" x14ac:dyDescent="0.3">
      <c r="A288" s="294" t="s">
        <v>618</v>
      </c>
      <c r="B288" s="311" t="s">
        <v>619</v>
      </c>
      <c r="C288" s="309">
        <f>ROW(B38)</f>
        <v>38</v>
      </c>
      <c r="E288" s="335"/>
      <c r="F288" s="335"/>
      <c r="G288" s="335"/>
      <c r="H288" s="292"/>
      <c r="I288" s="311"/>
      <c r="J288" s="342"/>
      <c r="L288" s="335"/>
      <c r="M288" s="335"/>
      <c r="N288" s="335"/>
    </row>
    <row r="289" spans="1:14" x14ac:dyDescent="0.3">
      <c r="A289" s="294" t="s">
        <v>620</v>
      </c>
      <c r="B289" s="311" t="s">
        <v>621</v>
      </c>
      <c r="C289" s="309">
        <f>ROW(B39)</f>
        <v>39</v>
      </c>
      <c r="E289" s="335"/>
      <c r="F289" s="335"/>
      <c r="H289" s="292"/>
      <c r="I289" s="311"/>
      <c r="J289" s="342"/>
      <c r="L289" s="335"/>
      <c r="M289" s="335"/>
    </row>
    <row r="290" spans="1:14" x14ac:dyDescent="0.3">
      <c r="A290" s="294" t="s">
        <v>622</v>
      </c>
      <c r="B290" s="311" t="s">
        <v>623</v>
      </c>
      <c r="C290" s="342" t="str">
        <f ca="1">IF(ISREF(INDIRECT("'B1. HTT Mortgage Assets'!A1")),ROW('B1. HTT Mortgage Assets'!B43)&amp;" for Mortgage Assets","")</f>
        <v>43 for Mortgage Assets</v>
      </c>
      <c r="D290" s="342"/>
      <c r="E290" s="343"/>
      <c r="F290" s="335"/>
      <c r="G290" s="343"/>
      <c r="H290" s="292"/>
      <c r="I290" s="311"/>
      <c r="J290" s="342"/>
      <c r="K290" s="342"/>
      <c r="L290" s="343"/>
      <c r="M290" s="335"/>
      <c r="N290" s="343"/>
    </row>
    <row r="291" spans="1:14" x14ac:dyDescent="0.3">
      <c r="A291" s="294" t="s">
        <v>624</v>
      </c>
      <c r="B291" s="311" t="s">
        <v>625</v>
      </c>
      <c r="C291" s="309">
        <f>ROW(B52)</f>
        <v>52</v>
      </c>
      <c r="H291" s="292"/>
      <c r="I291" s="311"/>
      <c r="J291" s="342"/>
    </row>
    <row r="292" spans="1:14" ht="27" customHeight="1" x14ac:dyDescent="0.3">
      <c r="A292" s="294" t="s">
        <v>626</v>
      </c>
      <c r="B292" s="311" t="s">
        <v>627</v>
      </c>
      <c r="C292" s="400" t="str">
        <f ca="1">IF(ISREF(INDIRECT("'B1. HTT Mortgage Assets'!A1")),ROW('B1. HTT Mortgage Assets'!B186)&amp;" for Residential Mortgage Assets","")</f>
        <v>186 for Residential Mortgage Assets</v>
      </c>
      <c r="D292" s="342" t="str">
        <f ca="1">IF(ISREF(INDIRECT("'B1. HTT Mortgage Assets'!A1")),ROW('B1. HTT Mortgage Assets'!B412 )&amp; " for Commercial Mortgage Assets","")</f>
        <v>412 for Commercial Mortgage Assets</v>
      </c>
      <c r="E292" s="343"/>
      <c r="F292" s="342"/>
      <c r="G292" s="343"/>
      <c r="H292" s="292"/>
      <c r="I292" s="311"/>
      <c r="J292" s="341"/>
      <c r="K292" s="342"/>
      <c r="L292" s="343"/>
      <c r="N292" s="343"/>
    </row>
    <row r="293" spans="1:14" x14ac:dyDescent="0.3">
      <c r="A293" s="294" t="s">
        <v>628</v>
      </c>
      <c r="B293" s="311" t="s">
        <v>629</v>
      </c>
      <c r="C293" s="342" t="str">
        <f ca="1">IF(ISREF(INDIRECT("'B1. HTT Mortgage Assets'!A1")),ROW('B1. HTT Mortgage Assets'!B149)&amp;" for Mortgage Assets","")</f>
        <v>149 for Mortgage Assets</v>
      </c>
      <c r="D293" s="309">
        <f>ROW(B163)</f>
        <v>163</v>
      </c>
      <c r="F293" s="342"/>
      <c r="H293" s="292"/>
      <c r="I293" s="311"/>
      <c r="M293" s="343"/>
    </row>
    <row r="294" spans="1:14" x14ac:dyDescent="0.3">
      <c r="A294" s="294" t="s">
        <v>630</v>
      </c>
      <c r="B294" s="311" t="s">
        <v>631</v>
      </c>
      <c r="C294" s="309">
        <f>ROW(B111)</f>
        <v>111</v>
      </c>
      <c r="F294" s="343"/>
      <c r="H294" s="292"/>
      <c r="I294" s="311"/>
      <c r="J294" s="342"/>
      <c r="M294" s="343"/>
    </row>
    <row r="295" spans="1:14" x14ac:dyDescent="0.3">
      <c r="A295" s="294" t="s">
        <v>632</v>
      </c>
      <c r="B295" s="311" t="s">
        <v>633</v>
      </c>
      <c r="C295" s="309">
        <f>ROW(B163)</f>
        <v>163</v>
      </c>
      <c r="E295" s="343"/>
      <c r="F295" s="343"/>
      <c r="H295" s="292"/>
      <c r="I295" s="311"/>
      <c r="J295" s="342"/>
      <c r="L295" s="343"/>
      <c r="M295" s="343"/>
    </row>
    <row r="296" spans="1:14" x14ac:dyDescent="0.3">
      <c r="A296" s="294" t="s">
        <v>634</v>
      </c>
      <c r="B296" s="311" t="s">
        <v>635</v>
      </c>
      <c r="C296" s="309">
        <f>ROW(B137)</f>
        <v>137</v>
      </c>
      <c r="E296" s="343"/>
      <c r="F296" s="343"/>
      <c r="H296" s="292"/>
      <c r="I296" s="311"/>
      <c r="J296" s="342"/>
      <c r="L296" s="343"/>
      <c r="M296" s="343"/>
    </row>
    <row r="297" spans="1:14" x14ac:dyDescent="0.3">
      <c r="A297" s="294" t="s">
        <v>636</v>
      </c>
      <c r="B297" s="294" t="s">
        <v>637</v>
      </c>
      <c r="C297" s="342" t="str">
        <f>ROW('C. HTT Harmonised Glossary'!B17)&amp;" for Harmonised Glossary"</f>
        <v>17 for Harmonised Glossary</v>
      </c>
      <c r="E297" s="343"/>
      <c r="H297" s="292"/>
      <c r="J297" s="342"/>
      <c r="L297" s="343"/>
    </row>
    <row r="298" spans="1:14" x14ac:dyDescent="0.3">
      <c r="A298" s="294" t="s">
        <v>638</v>
      </c>
      <c r="B298" s="311" t="s">
        <v>639</v>
      </c>
      <c r="C298" s="309">
        <f>ROW(B65)</f>
        <v>65</v>
      </c>
      <c r="E298" s="343"/>
      <c r="H298" s="292"/>
      <c r="I298" s="311"/>
      <c r="J298" s="342"/>
      <c r="L298" s="343"/>
    </row>
    <row r="299" spans="1:14" x14ac:dyDescent="0.3">
      <c r="A299" s="294" t="s">
        <v>640</v>
      </c>
      <c r="B299" s="311" t="s">
        <v>641</v>
      </c>
      <c r="C299" s="309">
        <f>ROW(B88)</f>
        <v>88</v>
      </c>
      <c r="E299" s="343"/>
      <c r="H299" s="292"/>
      <c r="I299" s="311"/>
      <c r="J299" s="342"/>
      <c r="L299" s="343"/>
    </row>
    <row r="300" spans="1:14" x14ac:dyDescent="0.3">
      <c r="A300" s="294" t="s">
        <v>642</v>
      </c>
      <c r="B300" s="311" t="s">
        <v>643</v>
      </c>
      <c r="C300" s="342" t="str">
        <f ca="1">IF(ISREF(INDIRECT("'B1. HTT Mortgage Assets'!A1")),ROW('B1. HTT Mortgage Assets'!B179)&amp; " for Mortgage Assets","")</f>
        <v>179 for Mortgage Assets</v>
      </c>
      <c r="D300" s="342"/>
      <c r="E300" s="343"/>
      <c r="H300" s="292"/>
      <c r="I300" s="311"/>
      <c r="J300" s="342"/>
      <c r="K300" s="342"/>
      <c r="L300" s="343"/>
    </row>
    <row r="301" spans="1:14" x14ac:dyDescent="0.3">
      <c r="A301" s="294" t="s">
        <v>1204</v>
      </c>
      <c r="B301" s="311"/>
      <c r="C301" s="309"/>
      <c r="D301" s="342"/>
      <c r="E301" s="343"/>
      <c r="H301" s="292"/>
      <c r="I301" s="311"/>
      <c r="J301" s="342"/>
      <c r="K301" s="342"/>
      <c r="L301" s="343"/>
    </row>
    <row r="302" spans="1:14" x14ac:dyDescent="0.3">
      <c r="A302" s="294" t="s">
        <v>1205</v>
      </c>
      <c r="B302" s="311"/>
      <c r="C302" s="309"/>
      <c r="D302" s="342"/>
      <c r="E302" s="343"/>
      <c r="H302" s="292"/>
      <c r="I302" s="311"/>
      <c r="J302" s="342"/>
      <c r="K302" s="342"/>
      <c r="L302" s="343"/>
    </row>
    <row r="303" spans="1:14" x14ac:dyDescent="0.3">
      <c r="A303" s="294" t="s">
        <v>1206</v>
      </c>
      <c r="B303" s="311"/>
      <c r="C303" s="309"/>
      <c r="D303" s="342"/>
      <c r="E303" s="343"/>
      <c r="H303" s="292"/>
      <c r="I303" s="311"/>
      <c r="J303" s="342"/>
      <c r="K303" s="342"/>
      <c r="L303" s="343"/>
    </row>
    <row r="304" spans="1:14" x14ac:dyDescent="0.3">
      <c r="A304" s="294" t="s">
        <v>1207</v>
      </c>
      <c r="B304" s="311"/>
      <c r="C304" s="309"/>
      <c r="D304" s="342"/>
      <c r="E304" s="343"/>
      <c r="H304" s="292"/>
      <c r="I304" s="311"/>
      <c r="J304" s="342"/>
      <c r="K304" s="342"/>
      <c r="L304" s="343"/>
    </row>
    <row r="305" spans="1:14" x14ac:dyDescent="0.3">
      <c r="A305" s="294" t="s">
        <v>1208</v>
      </c>
      <c r="B305" s="311"/>
      <c r="C305" s="309"/>
      <c r="D305" s="342"/>
      <c r="E305" s="343"/>
      <c r="H305" s="292"/>
      <c r="I305" s="311"/>
      <c r="J305" s="342"/>
      <c r="K305" s="342"/>
      <c r="L305" s="343"/>
    </row>
    <row r="306" spans="1:14" x14ac:dyDescent="0.3">
      <c r="A306" s="294" t="s">
        <v>1209</v>
      </c>
      <c r="B306" s="311"/>
      <c r="C306" s="309"/>
      <c r="D306" s="342"/>
      <c r="E306" s="343"/>
      <c r="H306" s="292"/>
      <c r="I306" s="311"/>
      <c r="J306" s="342"/>
      <c r="K306" s="342"/>
      <c r="L306" s="343"/>
    </row>
    <row r="307" spans="1:14" x14ac:dyDescent="0.3">
      <c r="A307" s="294" t="s">
        <v>1210</v>
      </c>
      <c r="B307" s="311"/>
      <c r="C307" s="309"/>
      <c r="D307" s="342"/>
      <c r="E307" s="343"/>
      <c r="H307" s="292"/>
      <c r="I307" s="311"/>
      <c r="J307" s="342"/>
      <c r="K307" s="342"/>
      <c r="L307" s="343"/>
    </row>
    <row r="308" spans="1:14" x14ac:dyDescent="0.3">
      <c r="A308" s="294" t="s">
        <v>1211</v>
      </c>
      <c r="B308" s="311"/>
      <c r="C308" s="309"/>
      <c r="D308" s="342"/>
      <c r="E308" s="343"/>
      <c r="H308" s="292"/>
      <c r="I308" s="311"/>
      <c r="J308" s="342"/>
      <c r="K308" s="342"/>
      <c r="L308" s="343"/>
    </row>
    <row r="309" spans="1:14" x14ac:dyDescent="0.3">
      <c r="A309" s="294" t="s">
        <v>1212</v>
      </c>
      <c r="B309" s="311"/>
      <c r="C309" s="309"/>
      <c r="D309" s="342"/>
      <c r="E309" s="343"/>
      <c r="H309" s="292"/>
      <c r="I309" s="311"/>
      <c r="J309" s="342"/>
      <c r="K309" s="342"/>
      <c r="L309" s="343"/>
    </row>
    <row r="310" spans="1:14" x14ac:dyDescent="0.3">
      <c r="A310" s="294" t="s">
        <v>1213</v>
      </c>
      <c r="C310" s="309"/>
      <c r="D310" s="342"/>
      <c r="E310" s="343"/>
      <c r="H310" s="292"/>
      <c r="I310" s="311"/>
      <c r="J310" s="342"/>
      <c r="K310" s="342"/>
      <c r="L310" s="343"/>
    </row>
    <row r="311" spans="1:14" s="292" customFormat="1" ht="18" x14ac:dyDescent="0.3">
      <c r="A311" s="306"/>
      <c r="B311" s="294"/>
      <c r="C311" s="306"/>
      <c r="D311" s="306"/>
      <c r="E311" s="306"/>
      <c r="F311" s="306"/>
      <c r="G311" s="307"/>
      <c r="I311" s="298"/>
      <c r="J311" s="300"/>
      <c r="K311" s="300"/>
      <c r="L311" s="300"/>
      <c r="M311" s="300"/>
    </row>
    <row r="312" spans="1:14" s="292" customFormat="1" x14ac:dyDescent="0.3">
      <c r="A312" s="294" t="s">
        <v>644</v>
      </c>
      <c r="B312" s="294"/>
      <c r="C312" s="309">
        <f>ROW(B173)</f>
        <v>173</v>
      </c>
      <c r="D312" s="294"/>
      <c r="E312" s="294"/>
      <c r="F312" s="294"/>
      <c r="I312" s="320"/>
      <c r="J312" s="342"/>
      <c r="K312" s="294"/>
      <c r="L312" s="294"/>
      <c r="M312" s="294"/>
    </row>
    <row r="313" spans="1:14" s="292" customFormat="1" x14ac:dyDescent="0.3">
      <c r="A313" s="294" t="s">
        <v>1214</v>
      </c>
      <c r="B313" s="294"/>
      <c r="C313" s="309"/>
      <c r="D313" s="294"/>
      <c r="E313" s="294"/>
      <c r="F313" s="294"/>
      <c r="I313" s="320"/>
      <c r="J313" s="342"/>
      <c r="K313" s="294"/>
      <c r="L313" s="294"/>
      <c r="M313" s="294"/>
    </row>
    <row r="314" spans="1:14" s="292" customFormat="1" x14ac:dyDescent="0.3">
      <c r="A314" s="294" t="s">
        <v>1215</v>
      </c>
      <c r="B314" s="294"/>
      <c r="C314" s="309"/>
      <c r="D314" s="294"/>
      <c r="E314" s="294"/>
      <c r="F314" s="294"/>
      <c r="I314" s="320"/>
      <c r="J314" s="342"/>
      <c r="K314" s="294"/>
      <c r="L314" s="294"/>
      <c r="M314" s="294"/>
    </row>
    <row r="315" spans="1:14" s="292" customFormat="1" x14ac:dyDescent="0.3">
      <c r="A315" s="294" t="s">
        <v>1216</v>
      </c>
      <c r="B315" s="294"/>
      <c r="C315" s="309"/>
      <c r="D315" s="294"/>
      <c r="E315" s="294"/>
      <c r="F315" s="294"/>
      <c r="I315" s="320"/>
      <c r="J315" s="342"/>
      <c r="K315" s="294"/>
      <c r="L315" s="294"/>
      <c r="M315" s="294"/>
    </row>
    <row r="316" spans="1:14" s="292" customFormat="1" x14ac:dyDescent="0.3">
      <c r="A316" s="294" t="s">
        <v>1217</v>
      </c>
      <c r="B316" s="294"/>
      <c r="C316" s="309"/>
      <c r="D316" s="294"/>
      <c r="E316" s="294"/>
      <c r="F316" s="294"/>
      <c r="I316" s="320"/>
      <c r="J316" s="342"/>
      <c r="K316" s="294"/>
      <c r="L316" s="294"/>
      <c r="M316" s="294"/>
    </row>
    <row r="317" spans="1:14" s="292" customFormat="1" x14ac:dyDescent="0.3">
      <c r="A317" s="294" t="s">
        <v>1218</v>
      </c>
      <c r="B317" s="294"/>
      <c r="C317" s="309"/>
      <c r="D317" s="294"/>
      <c r="E317" s="294"/>
      <c r="F317" s="294"/>
      <c r="I317" s="320"/>
      <c r="J317" s="342"/>
      <c r="K317" s="294"/>
      <c r="L317" s="294"/>
      <c r="M317" s="294"/>
    </row>
    <row r="318" spans="1:14" s="292" customFormat="1" x14ac:dyDescent="0.3">
      <c r="A318" s="294" t="s">
        <v>1219</v>
      </c>
      <c r="B318" s="294"/>
      <c r="C318" s="309"/>
      <c r="D318" s="294"/>
      <c r="E318" s="294"/>
      <c r="F318" s="294"/>
      <c r="I318" s="320"/>
      <c r="J318" s="342"/>
      <c r="K318" s="294"/>
      <c r="L318" s="294"/>
      <c r="M318" s="294"/>
    </row>
    <row r="319" spans="1:14" s="292" customFormat="1" ht="18" x14ac:dyDescent="0.3">
      <c r="A319" s="306"/>
      <c r="B319" s="294"/>
      <c r="C319" s="306"/>
      <c r="D319" s="306"/>
      <c r="E319" s="306"/>
      <c r="F319" s="306"/>
      <c r="G319" s="307"/>
      <c r="I319" s="298"/>
      <c r="J319" s="300"/>
      <c r="K319" s="300"/>
      <c r="L319" s="300"/>
      <c r="M319" s="300"/>
    </row>
    <row r="320" spans="1:14" s="294" customFormat="1" x14ac:dyDescent="0.3">
      <c r="A320" s="315"/>
      <c r="C320" s="315"/>
      <c r="D320" s="315"/>
      <c r="E320" s="317"/>
      <c r="F320" s="318"/>
      <c r="G320" s="318"/>
      <c r="H320" s="292"/>
      <c r="N320" s="292"/>
    </row>
    <row r="321" spans="1:14" s="294" customFormat="1" x14ac:dyDescent="0.3">
      <c r="A321" s="294" t="s">
        <v>1220</v>
      </c>
      <c r="C321" s="311" t="s">
        <v>451</v>
      </c>
      <c r="G321" s="292"/>
      <c r="H321" s="292"/>
      <c r="N321" s="292"/>
    </row>
    <row r="322" spans="1:14" s="294" customFormat="1" x14ac:dyDescent="0.3">
      <c r="A322" s="294" t="s">
        <v>1221</v>
      </c>
      <c r="C322" s="311" t="s">
        <v>451</v>
      </c>
      <c r="G322" s="292"/>
      <c r="H322" s="292"/>
      <c r="N322" s="292"/>
    </row>
    <row r="323" spans="1:14" s="294" customFormat="1" x14ac:dyDescent="0.3">
      <c r="A323" s="294" t="s">
        <v>1222</v>
      </c>
      <c r="C323" s="311" t="s">
        <v>451</v>
      </c>
      <c r="G323" s="292"/>
      <c r="H323" s="292"/>
      <c r="N323" s="292"/>
    </row>
    <row r="324" spans="1:14" s="294" customFormat="1" x14ac:dyDescent="0.3">
      <c r="A324" s="294" t="s">
        <v>1223</v>
      </c>
      <c r="B324" s="311" t="s">
        <v>2613</v>
      </c>
      <c r="C324" s="311" t="s">
        <v>451</v>
      </c>
      <c r="G324" s="292"/>
      <c r="H324" s="292"/>
      <c r="N324" s="292"/>
    </row>
    <row r="325" spans="1:14" s="294" customFormat="1" x14ac:dyDescent="0.3">
      <c r="A325" s="294" t="s">
        <v>1224</v>
      </c>
      <c r="B325" s="311" t="s">
        <v>2614</v>
      </c>
      <c r="C325" s="311" t="s">
        <v>451</v>
      </c>
      <c r="G325" s="292"/>
      <c r="H325" s="292"/>
      <c r="N325" s="292"/>
    </row>
    <row r="326" spans="1:14" s="294" customFormat="1" x14ac:dyDescent="0.3">
      <c r="A326" s="294" t="s">
        <v>1225</v>
      </c>
      <c r="B326" s="311" t="s">
        <v>994</v>
      </c>
      <c r="C326" s="311" t="s">
        <v>451</v>
      </c>
      <c r="G326" s="292"/>
      <c r="H326" s="292"/>
      <c r="N326" s="292"/>
    </row>
    <row r="327" spans="1:14" s="294" customFormat="1" x14ac:dyDescent="0.3">
      <c r="A327" s="294" t="s">
        <v>1226</v>
      </c>
      <c r="B327" s="311" t="s">
        <v>2615</v>
      </c>
      <c r="C327" s="311" t="s">
        <v>451</v>
      </c>
      <c r="G327" s="292"/>
      <c r="H327" s="292"/>
      <c r="N327" s="292"/>
    </row>
    <row r="328" spans="1:14" s="294" customFormat="1" x14ac:dyDescent="0.3">
      <c r="A328" s="294" t="s">
        <v>1227</v>
      </c>
      <c r="B328" s="311" t="s">
        <v>2616</v>
      </c>
      <c r="C328" s="311" t="s">
        <v>451</v>
      </c>
      <c r="G328" s="292"/>
      <c r="H328" s="292"/>
      <c r="N328" s="292"/>
    </row>
    <row r="329" spans="1:14" s="294" customFormat="1" x14ac:dyDescent="0.3">
      <c r="A329" s="294" t="s">
        <v>1228</v>
      </c>
      <c r="B329" s="311" t="s">
        <v>2617</v>
      </c>
      <c r="C329" s="311" t="s">
        <v>451</v>
      </c>
      <c r="G329" s="292"/>
      <c r="H329" s="292"/>
      <c r="N329" s="292"/>
    </row>
    <row r="330" spans="1:14" s="294" customFormat="1" x14ac:dyDescent="0.3">
      <c r="A330" s="294" t="s">
        <v>1229</v>
      </c>
      <c r="B330" s="339" t="s">
        <v>2618</v>
      </c>
      <c r="C330" s="311" t="s">
        <v>451</v>
      </c>
      <c r="G330" s="292"/>
      <c r="H330" s="292"/>
      <c r="N330" s="292"/>
    </row>
    <row r="331" spans="1:14" s="294" customFormat="1" x14ac:dyDescent="0.3">
      <c r="A331" s="294" t="s">
        <v>1230</v>
      </c>
      <c r="B331" s="339" t="s">
        <v>2618</v>
      </c>
      <c r="C331" s="311" t="s">
        <v>451</v>
      </c>
      <c r="G331" s="292"/>
      <c r="H331" s="292"/>
      <c r="N331" s="292"/>
    </row>
    <row r="332" spans="1:14" s="294" customFormat="1" x14ac:dyDescent="0.3">
      <c r="A332" s="294" t="s">
        <v>1231</v>
      </c>
      <c r="B332" s="339" t="s">
        <v>2618</v>
      </c>
      <c r="C332" s="311" t="s">
        <v>451</v>
      </c>
      <c r="G332" s="292"/>
      <c r="H332" s="292"/>
      <c r="N332" s="292"/>
    </row>
    <row r="333" spans="1:14" s="294" customFormat="1" x14ac:dyDescent="0.3">
      <c r="A333" s="294" t="s">
        <v>1232</v>
      </c>
      <c r="B333" s="339" t="s">
        <v>2618</v>
      </c>
      <c r="C333" s="311" t="s">
        <v>451</v>
      </c>
      <c r="G333" s="292"/>
      <c r="H333" s="292"/>
      <c r="N333" s="292"/>
    </row>
    <row r="334" spans="1:14" s="294" customFormat="1" x14ac:dyDescent="0.3">
      <c r="A334" s="294" t="s">
        <v>1233</v>
      </c>
      <c r="B334" s="339" t="s">
        <v>2618</v>
      </c>
      <c r="C334" s="311" t="s">
        <v>451</v>
      </c>
      <c r="G334" s="292"/>
      <c r="H334" s="292"/>
      <c r="N334" s="292"/>
    </row>
    <row r="335" spans="1:14" s="294" customFormat="1" x14ac:dyDescent="0.3">
      <c r="A335" s="294" t="s">
        <v>1234</v>
      </c>
      <c r="B335" s="339" t="s">
        <v>2618</v>
      </c>
      <c r="C335" s="311" t="s">
        <v>451</v>
      </c>
      <c r="G335" s="292"/>
      <c r="H335" s="292"/>
      <c r="N335" s="292"/>
    </row>
    <row r="336" spans="1:14" s="294" customFormat="1" x14ac:dyDescent="0.3">
      <c r="A336" s="294" t="s">
        <v>1235</v>
      </c>
      <c r="B336" s="339" t="s">
        <v>2618</v>
      </c>
      <c r="C336" s="311" t="s">
        <v>451</v>
      </c>
      <c r="G336" s="292"/>
      <c r="H336" s="292"/>
      <c r="N336" s="292"/>
    </row>
    <row r="337" spans="1:14" s="294" customFormat="1" x14ac:dyDescent="0.3">
      <c r="A337" s="294" t="s">
        <v>1236</v>
      </c>
      <c r="B337" s="339" t="s">
        <v>2618</v>
      </c>
      <c r="C337" s="311" t="s">
        <v>451</v>
      </c>
      <c r="G337" s="292"/>
      <c r="H337" s="292"/>
      <c r="N337" s="292"/>
    </row>
    <row r="338" spans="1:14" s="294" customFormat="1" x14ac:dyDescent="0.3">
      <c r="A338" s="294" t="s">
        <v>1237</v>
      </c>
      <c r="B338" s="339" t="s">
        <v>2618</v>
      </c>
      <c r="C338" s="311" t="s">
        <v>451</v>
      </c>
      <c r="G338" s="292"/>
      <c r="H338" s="292"/>
      <c r="N338" s="292"/>
    </row>
    <row r="339" spans="1:14" s="294" customFormat="1" x14ac:dyDescent="0.3">
      <c r="A339" s="294" t="s">
        <v>1238</v>
      </c>
      <c r="B339" s="339" t="s">
        <v>2618</v>
      </c>
      <c r="C339" s="311" t="s">
        <v>451</v>
      </c>
      <c r="G339" s="292"/>
      <c r="H339" s="292"/>
      <c r="N339" s="292"/>
    </row>
    <row r="340" spans="1:14" s="294" customFormat="1" x14ac:dyDescent="0.3">
      <c r="A340" s="294" t="s">
        <v>1239</v>
      </c>
      <c r="B340" s="339" t="s">
        <v>2618</v>
      </c>
      <c r="C340" s="311" t="s">
        <v>451</v>
      </c>
      <c r="G340" s="292"/>
      <c r="H340" s="292"/>
      <c r="N340" s="292"/>
    </row>
    <row r="341" spans="1:14" s="294" customFormat="1" x14ac:dyDescent="0.3">
      <c r="A341" s="294" t="s">
        <v>1240</v>
      </c>
      <c r="B341" s="339" t="s">
        <v>2618</v>
      </c>
      <c r="C341" s="311" t="s">
        <v>451</v>
      </c>
      <c r="G341" s="292"/>
      <c r="H341" s="292"/>
      <c r="N341" s="292"/>
    </row>
    <row r="342" spans="1:14" s="294" customFormat="1" x14ac:dyDescent="0.3">
      <c r="A342" s="294" t="s">
        <v>1241</v>
      </c>
      <c r="B342" s="339" t="s">
        <v>2618</v>
      </c>
      <c r="C342" s="311" t="s">
        <v>451</v>
      </c>
      <c r="G342" s="292"/>
      <c r="H342" s="292"/>
      <c r="N342" s="292"/>
    </row>
    <row r="343" spans="1:14" s="294" customFormat="1" x14ac:dyDescent="0.3">
      <c r="A343" s="294" t="s">
        <v>1242</v>
      </c>
      <c r="B343" s="339" t="s">
        <v>2618</v>
      </c>
      <c r="C343" s="311" t="s">
        <v>451</v>
      </c>
      <c r="G343" s="292"/>
      <c r="H343" s="292"/>
      <c r="N343" s="292"/>
    </row>
    <row r="344" spans="1:14" s="294" customFormat="1" x14ac:dyDescent="0.3">
      <c r="A344" s="294" t="s">
        <v>1243</v>
      </c>
      <c r="B344" s="339" t="s">
        <v>2618</v>
      </c>
      <c r="C344" s="311" t="s">
        <v>451</v>
      </c>
      <c r="G344" s="292"/>
      <c r="H344" s="292"/>
      <c r="N344" s="292"/>
    </row>
    <row r="345" spans="1:14" s="294" customFormat="1" x14ac:dyDescent="0.3">
      <c r="A345" s="294" t="s">
        <v>1244</v>
      </c>
      <c r="B345" s="339" t="s">
        <v>2618</v>
      </c>
      <c r="C345" s="311" t="s">
        <v>451</v>
      </c>
      <c r="G345" s="292"/>
      <c r="H345" s="292"/>
      <c r="N345" s="292"/>
    </row>
    <row r="346" spans="1:14" s="294" customFormat="1" x14ac:dyDescent="0.3">
      <c r="A346" s="294" t="s">
        <v>1245</v>
      </c>
      <c r="B346" s="339" t="s">
        <v>2618</v>
      </c>
      <c r="C346" s="311" t="s">
        <v>451</v>
      </c>
      <c r="G346" s="292"/>
      <c r="H346" s="292"/>
      <c r="N346" s="292"/>
    </row>
    <row r="347" spans="1:14" s="294" customFormat="1" x14ac:dyDescent="0.3">
      <c r="A347" s="294" t="s">
        <v>1246</v>
      </c>
      <c r="B347" s="339" t="s">
        <v>2618</v>
      </c>
      <c r="C347" s="311" t="s">
        <v>451</v>
      </c>
      <c r="G347" s="292"/>
      <c r="H347" s="292"/>
      <c r="N347" s="292"/>
    </row>
    <row r="348" spans="1:14" s="294" customFormat="1" x14ac:dyDescent="0.3">
      <c r="A348" s="294" t="s">
        <v>1247</v>
      </c>
      <c r="B348" s="339" t="s">
        <v>2618</v>
      </c>
      <c r="C348" s="311" t="s">
        <v>451</v>
      </c>
      <c r="G348" s="292"/>
      <c r="H348" s="292"/>
      <c r="N348" s="292"/>
    </row>
    <row r="349" spans="1:14" s="294" customFormat="1" x14ac:dyDescent="0.3">
      <c r="A349" s="294" t="s">
        <v>1248</v>
      </c>
      <c r="B349" s="339" t="s">
        <v>2618</v>
      </c>
      <c r="C349" s="311" t="s">
        <v>451</v>
      </c>
      <c r="G349" s="292"/>
      <c r="H349" s="292"/>
      <c r="N349" s="292"/>
    </row>
    <row r="350" spans="1:14" s="294" customFormat="1" x14ac:dyDescent="0.3">
      <c r="A350" s="294" t="s">
        <v>1249</v>
      </c>
      <c r="B350" s="339" t="s">
        <v>2618</v>
      </c>
      <c r="C350" s="311" t="s">
        <v>451</v>
      </c>
      <c r="G350" s="292"/>
      <c r="H350" s="292"/>
      <c r="N350" s="292"/>
    </row>
    <row r="351" spans="1:14" s="294" customFormat="1" x14ac:dyDescent="0.3">
      <c r="A351" s="294" t="s">
        <v>1250</v>
      </c>
      <c r="B351" s="339" t="s">
        <v>2618</v>
      </c>
      <c r="C351" s="311" t="s">
        <v>451</v>
      </c>
      <c r="G351" s="292"/>
      <c r="H351" s="292"/>
      <c r="N351" s="292"/>
    </row>
    <row r="352" spans="1:14" s="294" customFormat="1" x14ac:dyDescent="0.3">
      <c r="A352" s="294" t="s">
        <v>1251</v>
      </c>
      <c r="B352" s="339" t="s">
        <v>2618</v>
      </c>
      <c r="C352" s="311" t="s">
        <v>451</v>
      </c>
      <c r="G352" s="292"/>
      <c r="H352" s="292"/>
      <c r="N352" s="292"/>
    </row>
    <row r="353" spans="1:14" s="294" customFormat="1" x14ac:dyDescent="0.3">
      <c r="A353" s="294" t="s">
        <v>1252</v>
      </c>
      <c r="B353" s="339" t="s">
        <v>2618</v>
      </c>
      <c r="C353" s="311" t="s">
        <v>451</v>
      </c>
      <c r="G353" s="292"/>
      <c r="H353" s="292"/>
      <c r="N353" s="292"/>
    </row>
    <row r="354" spans="1:14" s="294" customFormat="1" x14ac:dyDescent="0.3">
      <c r="A354" s="294" t="s">
        <v>1253</v>
      </c>
      <c r="B354" s="339" t="s">
        <v>2618</v>
      </c>
      <c r="C354" s="311" t="s">
        <v>451</v>
      </c>
      <c r="G354" s="292"/>
      <c r="H354" s="292"/>
      <c r="N354" s="292"/>
    </row>
    <row r="355" spans="1:14" s="294" customFormat="1" x14ac:dyDescent="0.3">
      <c r="A355" s="294" t="s">
        <v>1254</v>
      </c>
      <c r="B355" s="339" t="s">
        <v>2618</v>
      </c>
      <c r="C355" s="311" t="s">
        <v>451</v>
      </c>
      <c r="G355" s="292"/>
      <c r="H355" s="292"/>
      <c r="N355" s="292"/>
    </row>
    <row r="356" spans="1:14" s="294" customFormat="1" x14ac:dyDescent="0.3">
      <c r="A356" s="294" t="s">
        <v>1255</v>
      </c>
      <c r="B356" s="339" t="s">
        <v>2618</v>
      </c>
      <c r="C356" s="311" t="s">
        <v>451</v>
      </c>
      <c r="G356" s="292"/>
      <c r="H356" s="292"/>
      <c r="N356" s="292"/>
    </row>
    <row r="357" spans="1:14" s="294" customFormat="1" x14ac:dyDescent="0.3">
      <c r="A357" s="294" t="s">
        <v>1256</v>
      </c>
      <c r="B357" s="339" t="s">
        <v>2618</v>
      </c>
      <c r="C357" s="311" t="s">
        <v>451</v>
      </c>
      <c r="G357" s="292"/>
      <c r="H357" s="292"/>
      <c r="N357" s="292"/>
    </row>
    <row r="358" spans="1:14" s="294" customFormat="1" x14ac:dyDescent="0.3">
      <c r="A358" s="294" t="s">
        <v>1257</v>
      </c>
      <c r="B358" s="339" t="s">
        <v>2618</v>
      </c>
      <c r="C358" s="311" t="s">
        <v>451</v>
      </c>
      <c r="G358" s="292"/>
      <c r="H358" s="292"/>
      <c r="N358" s="292"/>
    </row>
    <row r="359" spans="1:14" s="294" customFormat="1" x14ac:dyDescent="0.3">
      <c r="A359" s="294" t="s">
        <v>1258</v>
      </c>
      <c r="B359" s="339" t="s">
        <v>2618</v>
      </c>
      <c r="C359" s="311" t="s">
        <v>451</v>
      </c>
      <c r="G359" s="292"/>
      <c r="H359" s="292"/>
      <c r="N359" s="292"/>
    </row>
    <row r="360" spans="1:14" s="294" customFormat="1" x14ac:dyDescent="0.3">
      <c r="A360" s="294" t="s">
        <v>1259</v>
      </c>
      <c r="B360" s="339" t="s">
        <v>2618</v>
      </c>
      <c r="C360" s="311" t="s">
        <v>451</v>
      </c>
      <c r="G360" s="292"/>
      <c r="H360" s="292"/>
      <c r="N360" s="292"/>
    </row>
    <row r="361" spans="1:14" s="294" customFormat="1" x14ac:dyDescent="0.3">
      <c r="A361" s="294" t="s">
        <v>1260</v>
      </c>
      <c r="B361" s="339" t="s">
        <v>2618</v>
      </c>
      <c r="C361" s="311" t="s">
        <v>451</v>
      </c>
      <c r="G361" s="292"/>
      <c r="H361" s="292"/>
      <c r="N361" s="292"/>
    </row>
    <row r="362" spans="1:14" s="294" customFormat="1" x14ac:dyDescent="0.3">
      <c r="A362" s="294" t="s">
        <v>1261</v>
      </c>
      <c r="B362" s="339" t="s">
        <v>2618</v>
      </c>
      <c r="C362" s="311" t="s">
        <v>451</v>
      </c>
      <c r="G362" s="292"/>
      <c r="H362" s="292"/>
      <c r="N362" s="292"/>
    </row>
    <row r="363" spans="1:14" s="294" customFormat="1" x14ac:dyDescent="0.3">
      <c r="A363" s="294" t="s">
        <v>1262</v>
      </c>
      <c r="B363" s="339" t="s">
        <v>2618</v>
      </c>
      <c r="C363" s="311" t="s">
        <v>451</v>
      </c>
      <c r="G363" s="292"/>
      <c r="H363" s="292"/>
      <c r="N363" s="292"/>
    </row>
    <row r="364" spans="1:14" s="294" customFormat="1" x14ac:dyDescent="0.3">
      <c r="A364" s="294" t="s">
        <v>1263</v>
      </c>
      <c r="B364" s="339" t="s">
        <v>2618</v>
      </c>
      <c r="C364" s="311" t="s">
        <v>451</v>
      </c>
      <c r="G364" s="292"/>
      <c r="H364" s="292"/>
      <c r="N364" s="292"/>
    </row>
    <row r="365" spans="1:14" s="294" customFormat="1" x14ac:dyDescent="0.3">
      <c r="A365" s="294" t="s">
        <v>1264</v>
      </c>
      <c r="B365" s="339" t="s">
        <v>2618</v>
      </c>
      <c r="C365" s="311" t="s">
        <v>451</v>
      </c>
      <c r="G365" s="292"/>
      <c r="H365" s="292"/>
      <c r="N365" s="292"/>
    </row>
    <row r="366" spans="1:14" s="294" customFormat="1" x14ac:dyDescent="0.3">
      <c r="G366" s="292"/>
      <c r="H366" s="292"/>
      <c r="N366" s="292"/>
    </row>
    <row r="367" spans="1:14" s="294" customFormat="1" x14ac:dyDescent="0.3">
      <c r="G367" s="292"/>
      <c r="H367" s="292"/>
      <c r="N367" s="292"/>
    </row>
    <row r="537" spans="2:2" x14ac:dyDescent="0.3">
      <c r="B537" s="403" t="s">
        <v>1941</v>
      </c>
    </row>
    <row r="538" spans="2:2" x14ac:dyDescent="0.3">
      <c r="B538" s="403" t="s">
        <v>1942</v>
      </c>
    </row>
    <row r="539" spans="2:2" x14ac:dyDescent="0.3">
      <c r="B539" s="403" t="s">
        <v>1943</v>
      </c>
    </row>
    <row r="540" spans="2:2" x14ac:dyDescent="0.3">
      <c r="B540" s="403" t="s">
        <v>1944</v>
      </c>
    </row>
    <row r="541" spans="2:2" x14ac:dyDescent="0.3">
      <c r="B541" s="403" t="s">
        <v>1945</v>
      </c>
    </row>
    <row r="542" spans="2:2" x14ac:dyDescent="0.3">
      <c r="B542" s="403" t="s">
        <v>1946</v>
      </c>
    </row>
    <row r="543" spans="2:2" x14ac:dyDescent="0.3">
      <c r="B543" s="403" t="s">
        <v>1947</v>
      </c>
    </row>
    <row r="544" spans="2:2" x14ac:dyDescent="0.3">
      <c r="B544" s="403" t="s">
        <v>1948</v>
      </c>
    </row>
    <row r="545" spans="2:2" x14ac:dyDescent="0.3">
      <c r="B545" s="403" t="s">
        <v>1949</v>
      </c>
    </row>
    <row r="546" spans="2:2" x14ac:dyDescent="0.3">
      <c r="B546" s="403" t="s">
        <v>1950</v>
      </c>
    </row>
    <row r="547" spans="2:2" x14ac:dyDescent="0.3">
      <c r="B547" s="403" t="s">
        <v>1951</v>
      </c>
    </row>
    <row r="548" spans="2:2" x14ac:dyDescent="0.3">
      <c r="B548" s="403" t="s">
        <v>1952</v>
      </c>
    </row>
    <row r="549" spans="2:2" x14ac:dyDescent="0.3">
      <c r="B549" s="403" t="s">
        <v>1953</v>
      </c>
    </row>
    <row r="550" spans="2:2" x14ac:dyDescent="0.3">
      <c r="B550" s="403" t="s">
        <v>1954</v>
      </c>
    </row>
  </sheetData>
  <protectedRanges>
    <protectedRange sqref="B245:C248 B243" name="Range10_5"/>
    <protectedRange sqref="C243:C244" name="Range10_5_1"/>
    <protectedRange sqref="B244" name="Range10_5_2"/>
    <protectedRange sqref="B537:B543" name="Mortgage Assets III_1_2"/>
    <protectedRange sqref="B544:B550" name="Mortgage Assets III_1_2_1"/>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8" location="'A. HTT General'!A38" display="'A. HTT General'!A38" xr:uid="{00000000-0004-0000-0200-000005000000}"/>
    <hyperlink ref="C289" location="'A. HTT General'!A39" display="'A. HTT General'!A39" xr:uid="{00000000-0004-0000-0200-000006000000}"/>
    <hyperlink ref="C291" location="'A. HTT General'!A52" display="'A. HTT General'!A52" xr:uid="{00000000-0004-0000-0200-000007000000}"/>
    <hyperlink ref="C295" location="'A. HTT General'!B163" display="'A. HTT General'!B163" xr:uid="{00000000-0004-0000-0200-000008000000}"/>
    <hyperlink ref="C296" location="'A. HTT General'!B137" display="'A. HTT General'!B137" xr:uid="{00000000-0004-0000-0200-000009000000}"/>
    <hyperlink ref="C298" location="'A. HTT General'!B65" display="'A. HTT General'!B65" xr:uid="{00000000-0004-0000-0200-00000A000000}"/>
    <hyperlink ref="C299" location="'A. HTT General'!B88" display="'A. HTT General'!B88" xr:uid="{00000000-0004-0000-0200-00000B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4" location="'A. HTT General'!B111" display="'A. HTT General'!B111" xr:uid="{00000000-0004-0000-0200-000011000000}"/>
    <hyperlink ref="C29" r:id="rId4" xr:uid="{00000000-0004-0000-0200-000012000000}"/>
    <hyperlink ref="C229" r:id="rId5" xr:uid="{00000000-0004-0000-0200-000013000000}"/>
    <hyperlink ref="C18" r:id="rId6" xr:uid="{00000000-0004-0000-0200-000014000000}"/>
    <hyperlink ref="C290" location="'B1. HTT Mortgage Assets'!B43" display="'B1. HTT Mortgage Assets'!B43" xr:uid="{00000000-0004-0000-0200-000015000000}"/>
    <hyperlink ref="C292" location="'B1. HTT Mortgage Assets'!B186" display="'B1. HTT Mortgage Assets'!B186" xr:uid="{00000000-0004-0000-0200-000016000000}"/>
    <hyperlink ref="C293" location="'B1. HTT Mortgage Assets'!B149" display="'B1. HTT Mortgage Assets'!B149" xr:uid="{00000000-0004-0000-0200-000017000000}"/>
    <hyperlink ref="C297" location="'C. HTT Harmonised Glossary'!B17" display="'C. HTT Harmonised Glossary'!B17" xr:uid="{00000000-0004-0000-0200-000018000000}"/>
    <hyperlink ref="D293" location="'A. HTT General'!B163" display="'A. HTT General'!B163" xr:uid="{00000000-0004-0000-0200-000019000000}"/>
    <hyperlink ref="C300" location="'B1. HTT Mortgage Assets'!B180" display="'B1. HTT Mortgage Assets'!B180" xr:uid="{00000000-0004-0000-0200-00001A000000}"/>
    <hyperlink ref="D292" location="'B1. HTT Mortgage Assets'!B287" display="'B1. HTT Mortgage Assets'!B287" xr:uid="{00000000-0004-0000-0200-00001B000000}"/>
    <hyperlink ref="C16" r:id="rId7" xr:uid="{00000000-0004-0000-0200-00001C000000}"/>
    <hyperlink ref="C243" r:id="rId8" xr:uid="{934B99E3-56BA-4EC1-B426-5556AB1B346A}"/>
    <hyperlink ref="C244" r:id="rId9" xr:uid="{72422FEA-AB7C-43C0-9E06-75DABAD07E57}"/>
  </hyperlinks>
  <printOptions horizontalCentered="1"/>
  <pageMargins left="0.19685039370078741" right="0.19685039370078741" top="0.74803149606299213" bottom="0.74803149606299213" header="0.31496062992125984" footer="0.31496062992125984"/>
  <pageSetup paperSize="9" scale="43" fitToWidth="0" fitToHeight="0" orientation="portrait" r:id="rId10"/>
  <headerFooter>
    <oddHeader>&amp;R&amp;G</oddHeader>
  </headerFooter>
  <rowBreaks count="3" manualBreakCount="3">
    <brk id="87" max="6" man="1"/>
    <brk id="191" max="6" man="1"/>
    <brk id="284" max="6" man="1"/>
  </rowBreak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577"/>
  <sheetViews>
    <sheetView topLeftCell="A487" zoomScale="70" zoomScaleNormal="70" zoomScaleSheetLayoutView="55" zoomScalePageLayoutView="80" workbookViewId="0">
      <selection activeCell="N15" sqref="N15"/>
    </sheetView>
  </sheetViews>
  <sheetFormatPr defaultColWidth="8.88671875" defaultRowHeight="14.4" x14ac:dyDescent="0.3"/>
  <cols>
    <col min="1" max="1" width="13.88671875" style="294" customWidth="1"/>
    <col min="2" max="2" width="60.88671875" style="294" customWidth="1"/>
    <col min="3" max="4" width="29.6640625" style="294" customWidth="1"/>
    <col min="5" max="5" width="29.6640625" style="294" hidden="1" customWidth="1"/>
    <col min="6" max="6" width="29.6640625" style="294" customWidth="1"/>
    <col min="7" max="7" width="29.6640625" style="292" customWidth="1"/>
    <col min="8" max="16384" width="8.88671875" style="326"/>
  </cols>
  <sheetData>
    <row r="1" spans="1:7" ht="31.2" x14ac:dyDescent="0.6">
      <c r="A1" s="291" t="s">
        <v>645</v>
      </c>
      <c r="B1" s="291"/>
      <c r="C1" s="292"/>
      <c r="D1" s="292"/>
      <c r="E1" s="292"/>
      <c r="F1" s="378" t="str">
        <f>"HTT " &amp; LEFT(Introduction!$F$6,4)</f>
        <v>HTT 2021</v>
      </c>
    </row>
    <row r="2" spans="1:7" ht="15" thickBot="1" x14ac:dyDescent="0.35">
      <c r="A2" s="292"/>
      <c r="B2" s="292"/>
      <c r="C2" s="292"/>
      <c r="D2" s="292"/>
      <c r="E2" s="292"/>
      <c r="F2" s="292"/>
    </row>
    <row r="3" spans="1:7" ht="18.600000000000001" thickBot="1" x14ac:dyDescent="0.35">
      <c r="A3" s="295"/>
      <c r="B3" s="296" t="s">
        <v>415</v>
      </c>
      <c r="C3" s="297" t="s">
        <v>75</v>
      </c>
      <c r="D3" s="295"/>
      <c r="E3" s="295"/>
      <c r="F3" s="295"/>
      <c r="G3" s="295"/>
    </row>
    <row r="4" spans="1:7" ht="15" thickBot="1" x14ac:dyDescent="0.35"/>
    <row r="5" spans="1:7" ht="18" x14ac:dyDescent="0.3">
      <c r="A5" s="298"/>
      <c r="B5" s="299" t="s">
        <v>646</v>
      </c>
      <c r="C5" s="298"/>
      <c r="E5" s="300"/>
      <c r="F5" s="300"/>
    </row>
    <row r="6" spans="1:7" x14ac:dyDescent="0.3">
      <c r="B6" s="302" t="s">
        <v>647</v>
      </c>
    </row>
    <row r="7" spans="1:7" x14ac:dyDescent="0.3">
      <c r="B7" s="380" t="s">
        <v>648</v>
      </c>
    </row>
    <row r="8" spans="1:7" ht="15" thickBot="1" x14ac:dyDescent="0.35">
      <c r="B8" s="381" t="s">
        <v>649</v>
      </c>
    </row>
    <row r="9" spans="1:7" x14ac:dyDescent="0.3">
      <c r="B9" s="304"/>
    </row>
    <row r="10" spans="1:7" ht="36" x14ac:dyDescent="0.3">
      <c r="A10" s="305" t="s">
        <v>424</v>
      </c>
      <c r="B10" s="305" t="s">
        <v>647</v>
      </c>
      <c r="C10" s="306"/>
      <c r="D10" s="306"/>
      <c r="E10" s="306"/>
      <c r="F10" s="306"/>
      <c r="G10" s="307"/>
    </row>
    <row r="11" spans="1:7" ht="15" customHeight="1" x14ac:dyDescent="0.3">
      <c r="A11" s="315"/>
      <c r="B11" s="316" t="s">
        <v>650</v>
      </c>
      <c r="C11" s="315" t="s">
        <v>442</v>
      </c>
      <c r="D11" s="315"/>
      <c r="E11" s="315"/>
      <c r="F11" s="318" t="s">
        <v>651</v>
      </c>
      <c r="G11" s="318"/>
    </row>
    <row r="12" spans="1:7" x14ac:dyDescent="0.3">
      <c r="A12" s="294" t="s">
        <v>652</v>
      </c>
      <c r="B12" s="294" t="s">
        <v>653</v>
      </c>
      <c r="C12" s="319">
        <v>3454.41609754</v>
      </c>
      <c r="F12" s="362">
        <v>0.97585214433890366</v>
      </c>
    </row>
    <row r="13" spans="1:7" x14ac:dyDescent="0.3">
      <c r="A13" s="294" t="s">
        <v>654</v>
      </c>
      <c r="B13" s="294" t="s">
        <v>655</v>
      </c>
      <c r="C13" s="319">
        <v>85.480922289999995</v>
      </c>
      <c r="F13" s="362">
        <v>2.4147855661096361E-2</v>
      </c>
    </row>
    <row r="14" spans="1:7" x14ac:dyDescent="0.3">
      <c r="A14" s="294" t="s">
        <v>656</v>
      </c>
      <c r="B14" s="294" t="s">
        <v>9</v>
      </c>
      <c r="C14" s="319">
        <v>0</v>
      </c>
      <c r="F14" s="362">
        <v>0</v>
      </c>
    </row>
    <row r="15" spans="1:7" x14ac:dyDescent="0.3">
      <c r="A15" s="294" t="s">
        <v>657</v>
      </c>
      <c r="B15" s="344" t="s">
        <v>10</v>
      </c>
      <c r="C15" s="319">
        <v>3539.8970198299999</v>
      </c>
      <c r="F15" s="321">
        <v>1</v>
      </c>
    </row>
    <row r="16" spans="1:7" x14ac:dyDescent="0.3">
      <c r="A16" s="294" t="s">
        <v>658</v>
      </c>
      <c r="B16" s="294" t="s">
        <v>666</v>
      </c>
      <c r="C16" s="319">
        <v>391.55923159999998</v>
      </c>
    </row>
    <row r="17" spans="1:7" x14ac:dyDescent="0.3">
      <c r="A17" s="294" t="s">
        <v>659</v>
      </c>
      <c r="B17" s="294" t="s">
        <v>674</v>
      </c>
      <c r="C17" s="319">
        <v>0</v>
      </c>
      <c r="D17" s="326"/>
      <c r="E17" s="326"/>
      <c r="F17" s="326"/>
      <c r="G17" s="326"/>
    </row>
    <row r="18" spans="1:7" x14ac:dyDescent="0.3">
      <c r="A18" s="294" t="s">
        <v>661</v>
      </c>
      <c r="B18" s="294" t="s">
        <v>660</v>
      </c>
      <c r="C18" s="319">
        <v>90.200063599999993</v>
      </c>
      <c r="F18" s="322"/>
    </row>
    <row r="19" spans="1:7" x14ac:dyDescent="0.3">
      <c r="A19" s="294" t="s">
        <v>663</v>
      </c>
      <c r="B19" s="294" t="s">
        <v>662</v>
      </c>
      <c r="C19" s="319">
        <v>2.1289553400000001</v>
      </c>
      <c r="F19" s="322"/>
    </row>
    <row r="20" spans="1:7" x14ac:dyDescent="0.3">
      <c r="A20" s="294" t="s">
        <v>665</v>
      </c>
      <c r="B20" s="294" t="s">
        <v>664</v>
      </c>
      <c r="C20" s="319">
        <v>2721.4847202000001</v>
      </c>
      <c r="F20" s="322"/>
    </row>
    <row r="21" spans="1:7" x14ac:dyDescent="0.3">
      <c r="A21" s="294" t="s">
        <v>667</v>
      </c>
      <c r="B21" s="294" t="s">
        <v>668</v>
      </c>
      <c r="C21" s="319">
        <v>249.04312680000001</v>
      </c>
      <c r="F21" s="322"/>
    </row>
    <row r="22" spans="1:7" x14ac:dyDescent="0.3">
      <c r="A22" s="294" t="s">
        <v>669</v>
      </c>
      <c r="B22" s="294" t="s">
        <v>670</v>
      </c>
      <c r="C22" s="319">
        <v>0.11261894</v>
      </c>
      <c r="F22" s="322"/>
    </row>
    <row r="23" spans="1:7" x14ac:dyDescent="0.3">
      <c r="A23" s="294" t="s">
        <v>671</v>
      </c>
      <c r="B23" s="294" t="s">
        <v>672</v>
      </c>
      <c r="C23" s="319">
        <v>10.163030640000001</v>
      </c>
      <c r="F23" s="322"/>
    </row>
    <row r="24" spans="1:7" x14ac:dyDescent="0.3">
      <c r="A24" s="294" t="s">
        <v>673</v>
      </c>
      <c r="B24" s="294" t="s">
        <v>676</v>
      </c>
      <c r="C24" s="319">
        <v>75.11845246</v>
      </c>
      <c r="F24" s="322"/>
    </row>
    <row r="25" spans="1:7" x14ac:dyDescent="0.3">
      <c r="A25" s="294" t="s">
        <v>675</v>
      </c>
      <c r="B25" s="294" t="s">
        <v>678</v>
      </c>
      <c r="C25" s="319">
        <v>8.6820250000000002E-2</v>
      </c>
      <c r="F25" s="322"/>
    </row>
    <row r="26" spans="1:7" x14ac:dyDescent="0.3">
      <c r="A26" s="294" t="s">
        <v>677</v>
      </c>
      <c r="D26" s="326"/>
      <c r="E26" s="326"/>
      <c r="F26" s="322"/>
    </row>
    <row r="27" spans="1:7" ht="15" customHeight="1" x14ac:dyDescent="0.3">
      <c r="A27" s="315"/>
      <c r="B27" s="316" t="s">
        <v>679</v>
      </c>
      <c r="C27" s="315" t="s">
        <v>680</v>
      </c>
      <c r="D27" s="315" t="s">
        <v>681</v>
      </c>
      <c r="E27" s="317"/>
      <c r="F27" s="315" t="s">
        <v>682</v>
      </c>
      <c r="G27" s="318"/>
    </row>
    <row r="28" spans="1:7" x14ac:dyDescent="0.3">
      <c r="A28" s="294" t="s">
        <v>683</v>
      </c>
      <c r="B28" s="294" t="s">
        <v>684</v>
      </c>
      <c r="C28" s="319">
        <v>2047</v>
      </c>
      <c r="D28" s="319">
        <v>24</v>
      </c>
      <c r="E28" s="319"/>
      <c r="F28" s="319">
        <v>2071</v>
      </c>
    </row>
    <row r="29" spans="1:7" x14ac:dyDescent="0.3">
      <c r="A29" s="294" t="s">
        <v>1265</v>
      </c>
      <c r="B29" s="311" t="s">
        <v>2027</v>
      </c>
      <c r="C29" s="294" t="s">
        <v>451</v>
      </c>
      <c r="D29" s="319"/>
      <c r="E29" s="319"/>
      <c r="F29" s="319"/>
    </row>
    <row r="30" spans="1:7" x14ac:dyDescent="0.3">
      <c r="A30" s="294" t="s">
        <v>1266</v>
      </c>
      <c r="B30" s="311" t="s">
        <v>2029</v>
      </c>
      <c r="C30" s="294" t="s">
        <v>451</v>
      </c>
      <c r="D30" s="319"/>
      <c r="E30" s="319"/>
      <c r="F30" s="319"/>
    </row>
    <row r="31" spans="1:7" x14ac:dyDescent="0.3">
      <c r="A31" s="294" t="s">
        <v>1267</v>
      </c>
      <c r="C31" s="319"/>
      <c r="D31" s="319"/>
      <c r="E31" s="319"/>
      <c r="F31" s="319"/>
    </row>
    <row r="32" spans="1:7" x14ac:dyDescent="0.3">
      <c r="A32" s="294" t="s">
        <v>1268</v>
      </c>
      <c r="C32" s="319"/>
      <c r="D32" s="319"/>
      <c r="E32" s="319"/>
      <c r="F32" s="319"/>
    </row>
    <row r="33" spans="1:7" x14ac:dyDescent="0.3">
      <c r="A33" s="294" t="s">
        <v>1269</v>
      </c>
      <c r="C33" s="319"/>
      <c r="D33" s="319"/>
      <c r="E33" s="319"/>
      <c r="F33" s="319"/>
    </row>
    <row r="34" spans="1:7" x14ac:dyDescent="0.3">
      <c r="A34" s="294" t="s">
        <v>1270</v>
      </c>
      <c r="C34" s="319"/>
      <c r="D34" s="319"/>
      <c r="E34" s="319"/>
      <c r="F34" s="319"/>
    </row>
    <row r="35" spans="1:7" ht="15" customHeight="1" x14ac:dyDescent="0.3">
      <c r="A35" s="315"/>
      <c r="B35" s="316" t="s">
        <v>685</v>
      </c>
      <c r="C35" s="315" t="s">
        <v>686</v>
      </c>
      <c r="D35" s="315" t="s">
        <v>687</v>
      </c>
      <c r="E35" s="317"/>
      <c r="F35" s="318" t="s">
        <v>651</v>
      </c>
      <c r="G35" s="318"/>
    </row>
    <row r="36" spans="1:7" x14ac:dyDescent="0.3">
      <c r="A36" s="294" t="s">
        <v>688</v>
      </c>
      <c r="B36" s="294" t="s">
        <v>689</v>
      </c>
      <c r="C36" s="321">
        <v>0.11850792790756433</v>
      </c>
      <c r="D36" s="321">
        <v>0.9876367219528277</v>
      </c>
      <c r="F36" s="321">
        <v>0.12488283175006884</v>
      </c>
    </row>
    <row r="37" spans="1:7" x14ac:dyDescent="0.3">
      <c r="A37" s="294" t="s">
        <v>1271</v>
      </c>
      <c r="C37" s="321"/>
      <c r="D37" s="321"/>
      <c r="F37" s="321"/>
    </row>
    <row r="38" spans="1:7" x14ac:dyDescent="0.3">
      <c r="A38" s="294" t="s">
        <v>1272</v>
      </c>
      <c r="C38" s="321"/>
      <c r="D38" s="321"/>
      <c r="F38" s="321"/>
    </row>
    <row r="39" spans="1:7" x14ac:dyDescent="0.3">
      <c r="A39" s="294" t="s">
        <v>1273</v>
      </c>
      <c r="C39" s="321"/>
      <c r="D39" s="321"/>
      <c r="F39" s="321"/>
    </row>
    <row r="40" spans="1:7" x14ac:dyDescent="0.3">
      <c r="A40" s="294" t="s">
        <v>1274</v>
      </c>
      <c r="C40" s="321"/>
      <c r="D40" s="321"/>
      <c r="F40" s="321"/>
    </row>
    <row r="41" spans="1:7" x14ac:dyDescent="0.3">
      <c r="A41" s="294" t="s">
        <v>1275</v>
      </c>
      <c r="C41" s="321"/>
      <c r="D41" s="321"/>
      <c r="F41" s="321"/>
    </row>
    <row r="42" spans="1:7" x14ac:dyDescent="0.3">
      <c r="A42" s="294" t="s">
        <v>1276</v>
      </c>
      <c r="C42" s="321"/>
      <c r="D42" s="321"/>
      <c r="F42" s="321"/>
    </row>
    <row r="43" spans="1:7" ht="15" customHeight="1" x14ac:dyDescent="0.3">
      <c r="A43" s="315"/>
      <c r="B43" s="316" t="s">
        <v>690</v>
      </c>
      <c r="C43" s="315" t="s">
        <v>686</v>
      </c>
      <c r="D43" s="315" t="s">
        <v>687</v>
      </c>
      <c r="E43" s="317"/>
      <c r="F43" s="318" t="s">
        <v>651</v>
      </c>
      <c r="G43" s="318"/>
    </row>
    <row r="44" spans="1:7" x14ac:dyDescent="0.3">
      <c r="A44" s="294" t="s">
        <v>691</v>
      </c>
      <c r="B44" s="345" t="s">
        <v>2043</v>
      </c>
      <c r="C44" s="346">
        <v>0.9999832129835079</v>
      </c>
      <c r="D44" s="346">
        <v>1.0000000000000002</v>
      </c>
      <c r="F44" s="346">
        <v>0.99998361835678407</v>
      </c>
      <c r="G44" s="294"/>
    </row>
    <row r="45" spans="1:7" x14ac:dyDescent="0.3">
      <c r="A45" s="294" t="s">
        <v>692</v>
      </c>
      <c r="B45" s="294" t="s">
        <v>2045</v>
      </c>
      <c r="C45" s="321">
        <v>0</v>
      </c>
      <c r="D45" s="321">
        <v>0</v>
      </c>
      <c r="F45" s="321">
        <v>0</v>
      </c>
      <c r="G45" s="294"/>
    </row>
    <row r="46" spans="1:7" x14ac:dyDescent="0.3">
      <c r="A46" s="294" t="s">
        <v>693</v>
      </c>
      <c r="B46" s="294" t="s">
        <v>2047</v>
      </c>
      <c r="C46" s="321">
        <v>0</v>
      </c>
      <c r="D46" s="321">
        <v>0</v>
      </c>
      <c r="F46" s="321">
        <v>0</v>
      </c>
      <c r="G46" s="294"/>
    </row>
    <row r="47" spans="1:7" x14ac:dyDescent="0.3">
      <c r="A47" s="294" t="s">
        <v>694</v>
      </c>
      <c r="B47" s="294" t="s">
        <v>2049</v>
      </c>
      <c r="C47" s="321">
        <v>0</v>
      </c>
      <c r="D47" s="321">
        <v>0</v>
      </c>
      <c r="F47" s="321">
        <v>0</v>
      </c>
      <c r="G47" s="294"/>
    </row>
    <row r="48" spans="1:7" x14ac:dyDescent="0.3">
      <c r="A48" s="294" t="s">
        <v>695</v>
      </c>
      <c r="B48" s="294" t="s">
        <v>2051</v>
      </c>
      <c r="C48" s="321">
        <v>0</v>
      </c>
      <c r="D48" s="321">
        <v>0</v>
      </c>
      <c r="F48" s="321">
        <v>0</v>
      </c>
      <c r="G48" s="294"/>
    </row>
    <row r="49" spans="1:7" x14ac:dyDescent="0.3">
      <c r="A49" s="294" t="s">
        <v>696</v>
      </c>
      <c r="B49" s="294" t="s">
        <v>2053</v>
      </c>
      <c r="C49" s="321">
        <v>0</v>
      </c>
      <c r="D49" s="321">
        <v>0</v>
      </c>
      <c r="F49" s="321">
        <v>0</v>
      </c>
      <c r="G49" s="294"/>
    </row>
    <row r="50" spans="1:7" x14ac:dyDescent="0.3">
      <c r="A50" s="294" t="s">
        <v>697</v>
      </c>
      <c r="B50" s="294" t="s">
        <v>2619</v>
      </c>
      <c r="C50" s="321">
        <v>0</v>
      </c>
      <c r="D50" s="321">
        <v>0</v>
      </c>
      <c r="F50" s="321">
        <v>0</v>
      </c>
      <c r="G50" s="294"/>
    </row>
    <row r="51" spans="1:7" x14ac:dyDescent="0.3">
      <c r="A51" s="294" t="s">
        <v>698</v>
      </c>
      <c r="B51" s="294" t="s">
        <v>409</v>
      </c>
      <c r="C51" s="321">
        <v>0.9999832129835079</v>
      </c>
      <c r="D51" s="321">
        <v>1.0000000000000002</v>
      </c>
      <c r="E51" s="348"/>
      <c r="F51" s="321">
        <v>0.99998361835678407</v>
      </c>
      <c r="G51" s="294"/>
    </row>
    <row r="52" spans="1:7" x14ac:dyDescent="0.3">
      <c r="A52" s="294" t="s">
        <v>699</v>
      </c>
      <c r="B52" s="294" t="s">
        <v>2059</v>
      </c>
      <c r="C52" s="321">
        <v>0</v>
      </c>
      <c r="D52" s="321">
        <v>0</v>
      </c>
      <c r="F52" s="321">
        <v>0</v>
      </c>
      <c r="G52" s="294"/>
    </row>
    <row r="53" spans="1:7" x14ac:dyDescent="0.3">
      <c r="A53" s="294" t="s">
        <v>700</v>
      </c>
      <c r="B53" s="294" t="s">
        <v>2061</v>
      </c>
      <c r="C53" s="321">
        <v>0</v>
      </c>
      <c r="D53" s="321">
        <v>0</v>
      </c>
      <c r="F53" s="321">
        <v>0</v>
      </c>
      <c r="G53" s="294"/>
    </row>
    <row r="54" spans="1:7" x14ac:dyDescent="0.3">
      <c r="A54" s="294" t="s">
        <v>701</v>
      </c>
      <c r="B54" s="294" t="s">
        <v>2063</v>
      </c>
      <c r="C54" s="321">
        <v>0</v>
      </c>
      <c r="D54" s="321">
        <v>0</v>
      </c>
      <c r="F54" s="321">
        <v>0</v>
      </c>
      <c r="G54" s="294"/>
    </row>
    <row r="55" spans="1:7" x14ac:dyDescent="0.3">
      <c r="A55" s="294" t="s">
        <v>702</v>
      </c>
      <c r="B55" s="294" t="s">
        <v>2065</v>
      </c>
      <c r="C55" s="321">
        <v>0</v>
      </c>
      <c r="D55" s="321">
        <v>0</v>
      </c>
      <c r="F55" s="321">
        <v>0</v>
      </c>
      <c r="G55" s="294"/>
    </row>
    <row r="56" spans="1:7" x14ac:dyDescent="0.3">
      <c r="A56" s="294" t="s">
        <v>703</v>
      </c>
      <c r="B56" s="294" t="s">
        <v>2067</v>
      </c>
      <c r="C56" s="321">
        <v>0</v>
      </c>
      <c r="D56" s="321">
        <v>0</v>
      </c>
      <c r="F56" s="321">
        <v>0</v>
      </c>
      <c r="G56" s="294"/>
    </row>
    <row r="57" spans="1:7" x14ac:dyDescent="0.3">
      <c r="A57" s="294" t="s">
        <v>704</v>
      </c>
      <c r="B57" s="294" t="s">
        <v>2069</v>
      </c>
      <c r="C57" s="321">
        <v>0</v>
      </c>
      <c r="D57" s="321">
        <v>0</v>
      </c>
      <c r="F57" s="321">
        <v>0</v>
      </c>
      <c r="G57" s="294"/>
    </row>
    <row r="58" spans="1:7" x14ac:dyDescent="0.3">
      <c r="A58" s="294" t="s">
        <v>705</v>
      </c>
      <c r="B58" s="294" t="s">
        <v>2071</v>
      </c>
      <c r="C58" s="321">
        <v>0</v>
      </c>
      <c r="D58" s="321">
        <v>0</v>
      </c>
      <c r="F58" s="321">
        <v>0</v>
      </c>
      <c r="G58" s="294"/>
    </row>
    <row r="59" spans="1:7" x14ac:dyDescent="0.3">
      <c r="A59" s="294" t="s">
        <v>706</v>
      </c>
      <c r="B59" s="294" t="s">
        <v>2073</v>
      </c>
      <c r="C59" s="321">
        <v>0</v>
      </c>
      <c r="D59" s="321">
        <v>0</v>
      </c>
      <c r="F59" s="321">
        <v>0</v>
      </c>
      <c r="G59" s="294"/>
    </row>
    <row r="60" spans="1:7" x14ac:dyDescent="0.3">
      <c r="A60" s="294" t="s">
        <v>707</v>
      </c>
      <c r="B60" s="294" t="s">
        <v>2075</v>
      </c>
      <c r="C60" s="321">
        <v>0</v>
      </c>
      <c r="D60" s="321">
        <v>0</v>
      </c>
      <c r="F60" s="321">
        <v>0</v>
      </c>
      <c r="G60" s="294"/>
    </row>
    <row r="61" spans="1:7" x14ac:dyDescent="0.3">
      <c r="A61" s="294" t="s">
        <v>708</v>
      </c>
      <c r="B61" s="294" t="s">
        <v>2077</v>
      </c>
      <c r="C61" s="321">
        <v>0</v>
      </c>
      <c r="D61" s="321">
        <v>0</v>
      </c>
      <c r="F61" s="321">
        <v>0</v>
      </c>
      <c r="G61" s="294"/>
    </row>
    <row r="62" spans="1:7" x14ac:dyDescent="0.3">
      <c r="A62" s="294" t="s">
        <v>709</v>
      </c>
      <c r="B62" s="294" t="s">
        <v>2079</v>
      </c>
      <c r="C62" s="321">
        <v>0</v>
      </c>
      <c r="D62" s="321">
        <v>0</v>
      </c>
      <c r="F62" s="321">
        <v>0</v>
      </c>
      <c r="G62" s="294"/>
    </row>
    <row r="63" spans="1:7" x14ac:dyDescent="0.3">
      <c r="A63" s="294" t="s">
        <v>710</v>
      </c>
      <c r="B63" s="294" t="s">
        <v>2081</v>
      </c>
      <c r="C63" s="321">
        <v>0</v>
      </c>
      <c r="D63" s="321">
        <v>0</v>
      </c>
      <c r="F63" s="321">
        <v>0</v>
      </c>
      <c r="G63" s="294"/>
    </row>
    <row r="64" spans="1:7" x14ac:dyDescent="0.3">
      <c r="A64" s="294" t="s">
        <v>711</v>
      </c>
      <c r="B64" s="294" t="s">
        <v>2083</v>
      </c>
      <c r="C64" s="321">
        <v>0</v>
      </c>
      <c r="D64" s="321">
        <v>0</v>
      </c>
      <c r="F64" s="321">
        <v>0</v>
      </c>
      <c r="G64" s="294"/>
    </row>
    <row r="65" spans="1:9" x14ac:dyDescent="0.3">
      <c r="A65" s="294" t="s">
        <v>712</v>
      </c>
      <c r="B65" s="294" t="s">
        <v>2085</v>
      </c>
      <c r="C65" s="321">
        <v>0</v>
      </c>
      <c r="D65" s="321">
        <v>0</v>
      </c>
      <c r="F65" s="321">
        <v>0</v>
      </c>
      <c r="G65" s="294"/>
      <c r="I65" s="349"/>
    </row>
    <row r="66" spans="1:9" x14ac:dyDescent="0.3">
      <c r="A66" s="294" t="s">
        <v>713</v>
      </c>
      <c r="B66" s="294" t="s">
        <v>2087</v>
      </c>
      <c r="C66" s="321">
        <v>0</v>
      </c>
      <c r="D66" s="321">
        <v>0</v>
      </c>
      <c r="F66" s="321">
        <v>0</v>
      </c>
      <c r="G66" s="294"/>
    </row>
    <row r="67" spans="1:9" x14ac:dyDescent="0.3">
      <c r="A67" s="294" t="s">
        <v>714</v>
      </c>
      <c r="B67" s="294" t="s">
        <v>2089</v>
      </c>
      <c r="C67" s="321">
        <v>0</v>
      </c>
      <c r="D67" s="321">
        <v>0</v>
      </c>
      <c r="F67" s="321">
        <v>0</v>
      </c>
      <c r="G67" s="294"/>
    </row>
    <row r="68" spans="1:9" x14ac:dyDescent="0.3">
      <c r="A68" s="294" t="s">
        <v>715</v>
      </c>
      <c r="B68" s="294" t="s">
        <v>2091</v>
      </c>
      <c r="C68" s="321">
        <v>0</v>
      </c>
      <c r="D68" s="321">
        <v>0</v>
      </c>
      <c r="F68" s="321">
        <v>0</v>
      </c>
      <c r="G68" s="294"/>
    </row>
    <row r="69" spans="1:9" x14ac:dyDescent="0.3">
      <c r="A69" s="294" t="s">
        <v>716</v>
      </c>
      <c r="B69" s="294" t="s">
        <v>2093</v>
      </c>
      <c r="C69" s="321">
        <v>0</v>
      </c>
      <c r="D69" s="321">
        <v>0</v>
      </c>
      <c r="F69" s="321">
        <v>0</v>
      </c>
      <c r="G69" s="294"/>
    </row>
    <row r="70" spans="1:9" x14ac:dyDescent="0.3">
      <c r="A70" s="294" t="s">
        <v>717</v>
      </c>
      <c r="B70" s="294" t="s">
        <v>2095</v>
      </c>
      <c r="C70" s="321">
        <v>0</v>
      </c>
      <c r="D70" s="321">
        <v>0</v>
      </c>
      <c r="F70" s="321">
        <v>0</v>
      </c>
      <c r="G70" s="294"/>
    </row>
    <row r="71" spans="1:9" x14ac:dyDescent="0.3">
      <c r="A71" s="294" t="s">
        <v>718</v>
      </c>
      <c r="B71" s="294" t="s">
        <v>2097</v>
      </c>
      <c r="C71" s="321">
        <v>0</v>
      </c>
      <c r="D71" s="321">
        <v>0</v>
      </c>
      <c r="F71" s="321">
        <v>0</v>
      </c>
      <c r="G71" s="294"/>
    </row>
    <row r="72" spans="1:9" x14ac:dyDescent="0.3">
      <c r="A72" s="294" t="s">
        <v>719</v>
      </c>
      <c r="B72" s="345" t="s">
        <v>2108</v>
      </c>
      <c r="C72" s="346">
        <v>0</v>
      </c>
      <c r="D72" s="346">
        <v>0</v>
      </c>
      <c r="E72" s="345"/>
      <c r="F72" s="346">
        <v>0</v>
      </c>
      <c r="G72" s="294"/>
    </row>
    <row r="73" spans="1:9" x14ac:dyDescent="0.3">
      <c r="A73" s="294" t="s">
        <v>720</v>
      </c>
      <c r="B73" s="294" t="s">
        <v>569</v>
      </c>
      <c r="C73" s="321">
        <v>0</v>
      </c>
      <c r="D73" s="321">
        <v>0</v>
      </c>
      <c r="F73" s="321">
        <v>0</v>
      </c>
      <c r="G73" s="294"/>
    </row>
    <row r="74" spans="1:9" x14ac:dyDescent="0.3">
      <c r="A74" s="294" t="s">
        <v>721</v>
      </c>
      <c r="B74" s="294" t="s">
        <v>2100</v>
      </c>
      <c r="C74" s="321">
        <v>0</v>
      </c>
      <c r="D74" s="321">
        <v>0</v>
      </c>
      <c r="F74" s="321">
        <v>0</v>
      </c>
      <c r="G74" s="294"/>
    </row>
    <row r="75" spans="1:9" x14ac:dyDescent="0.3">
      <c r="A75" s="294" t="s">
        <v>722</v>
      </c>
      <c r="B75" s="294" t="s">
        <v>2102</v>
      </c>
      <c r="C75" s="321">
        <v>0</v>
      </c>
      <c r="D75" s="321">
        <v>0</v>
      </c>
      <c r="F75" s="321">
        <v>0</v>
      </c>
      <c r="G75" s="294"/>
    </row>
    <row r="76" spans="1:9" x14ac:dyDescent="0.3">
      <c r="A76" s="294" t="s">
        <v>723</v>
      </c>
      <c r="B76" s="345" t="s">
        <v>2104</v>
      </c>
      <c r="C76" s="346">
        <v>0</v>
      </c>
      <c r="D76" s="346">
        <v>0</v>
      </c>
      <c r="E76" s="345"/>
      <c r="F76" s="346">
        <v>0</v>
      </c>
      <c r="G76" s="294"/>
    </row>
    <row r="77" spans="1:9" x14ac:dyDescent="0.3">
      <c r="A77" s="294" t="s">
        <v>724</v>
      </c>
      <c r="B77" s="294" t="s">
        <v>9</v>
      </c>
      <c r="C77" s="321">
        <v>0</v>
      </c>
      <c r="D77" s="321">
        <v>0</v>
      </c>
      <c r="F77" s="321">
        <v>0</v>
      </c>
      <c r="G77" s="294"/>
    </row>
    <row r="78" spans="1:9" x14ac:dyDescent="0.3">
      <c r="A78" s="294" t="s">
        <v>725</v>
      </c>
      <c r="B78" s="313" t="s">
        <v>571</v>
      </c>
      <c r="C78" s="321">
        <v>0</v>
      </c>
      <c r="D78" s="321">
        <v>0</v>
      </c>
      <c r="F78" s="321">
        <v>0</v>
      </c>
      <c r="G78" s="294"/>
    </row>
    <row r="79" spans="1:9" x14ac:dyDescent="0.3">
      <c r="A79" s="294" t="s">
        <v>726</v>
      </c>
      <c r="B79" s="313" t="s">
        <v>573</v>
      </c>
      <c r="C79" s="321">
        <v>0</v>
      </c>
      <c r="D79" s="321">
        <v>0</v>
      </c>
      <c r="F79" s="321">
        <v>0</v>
      </c>
      <c r="G79" s="294"/>
    </row>
    <row r="80" spans="1:9" x14ac:dyDescent="0.3">
      <c r="A80" s="294" t="s">
        <v>727</v>
      </c>
      <c r="B80" s="313" t="s">
        <v>575</v>
      </c>
      <c r="C80" s="321">
        <v>0</v>
      </c>
      <c r="D80" s="321">
        <v>0</v>
      </c>
      <c r="F80" s="321">
        <v>0</v>
      </c>
      <c r="G80" s="294"/>
    </row>
    <row r="81" spans="1:7" x14ac:dyDescent="0.3">
      <c r="A81" s="294" t="s">
        <v>728</v>
      </c>
      <c r="B81" s="313" t="s">
        <v>577</v>
      </c>
      <c r="C81" s="321">
        <v>0</v>
      </c>
      <c r="D81" s="321">
        <v>0</v>
      </c>
      <c r="F81" s="321">
        <v>0</v>
      </c>
      <c r="G81" s="294"/>
    </row>
    <row r="82" spans="1:7" x14ac:dyDescent="0.3">
      <c r="A82" s="294" t="s">
        <v>729</v>
      </c>
      <c r="B82" s="313" t="s">
        <v>579</v>
      </c>
      <c r="C82" s="321">
        <v>0</v>
      </c>
      <c r="D82" s="321">
        <v>0</v>
      </c>
      <c r="F82" s="321">
        <v>0</v>
      </c>
      <c r="G82" s="294"/>
    </row>
    <row r="83" spans="1:7" x14ac:dyDescent="0.3">
      <c r="A83" s="294" t="s">
        <v>730</v>
      </c>
      <c r="B83" s="313" t="s">
        <v>581</v>
      </c>
      <c r="C83" s="321">
        <v>0</v>
      </c>
      <c r="D83" s="321">
        <v>0</v>
      </c>
      <c r="F83" s="321">
        <v>0</v>
      </c>
      <c r="G83" s="294"/>
    </row>
    <row r="84" spans="1:7" x14ac:dyDescent="0.3">
      <c r="A84" s="294" t="s">
        <v>731</v>
      </c>
      <c r="B84" s="313" t="s">
        <v>583</v>
      </c>
      <c r="C84" s="321">
        <v>0</v>
      </c>
      <c r="D84" s="321">
        <v>0</v>
      </c>
      <c r="F84" s="321">
        <v>0</v>
      </c>
      <c r="G84" s="294"/>
    </row>
    <row r="85" spans="1:7" x14ac:dyDescent="0.3">
      <c r="A85" s="294" t="s">
        <v>732</v>
      </c>
      <c r="B85" s="313" t="s">
        <v>585</v>
      </c>
      <c r="C85" s="321">
        <v>0</v>
      </c>
      <c r="D85" s="321">
        <v>0</v>
      </c>
      <c r="F85" s="321">
        <v>0</v>
      </c>
      <c r="G85" s="294"/>
    </row>
    <row r="86" spans="1:7" x14ac:dyDescent="0.3">
      <c r="A86" s="294" t="s">
        <v>733</v>
      </c>
      <c r="B86" s="313" t="s">
        <v>587</v>
      </c>
      <c r="C86" s="321">
        <v>0</v>
      </c>
      <c r="D86" s="321">
        <v>0</v>
      </c>
      <c r="F86" s="321">
        <v>0</v>
      </c>
      <c r="G86" s="294"/>
    </row>
    <row r="87" spans="1:7" x14ac:dyDescent="0.3">
      <c r="A87" s="294" t="s">
        <v>734</v>
      </c>
      <c r="B87" s="313" t="s">
        <v>9</v>
      </c>
      <c r="C87" s="321">
        <v>0</v>
      </c>
      <c r="D87" s="321">
        <v>0</v>
      </c>
      <c r="F87" s="321">
        <v>0</v>
      </c>
      <c r="G87" s="294"/>
    </row>
    <row r="88" spans="1:7" x14ac:dyDescent="0.3">
      <c r="A88" s="294" t="s">
        <v>735</v>
      </c>
      <c r="B88" s="339" t="s">
        <v>2620</v>
      </c>
      <c r="C88" s="321">
        <v>1.6787022281796359E-5</v>
      </c>
      <c r="D88" s="321">
        <v>0</v>
      </c>
      <c r="E88" s="350"/>
      <c r="F88" s="321">
        <v>1.6381651690755933E-5</v>
      </c>
      <c r="G88" s="294"/>
    </row>
    <row r="89" spans="1:7" x14ac:dyDescent="0.3">
      <c r="A89" s="294" t="s">
        <v>736</v>
      </c>
      <c r="B89" s="339" t="s">
        <v>2621</v>
      </c>
      <c r="C89" s="321">
        <v>0</v>
      </c>
      <c r="D89" s="321">
        <v>0</v>
      </c>
      <c r="E89" s="350"/>
      <c r="F89" s="321">
        <v>0</v>
      </c>
      <c r="G89" s="294"/>
    </row>
    <row r="90" spans="1:7" x14ac:dyDescent="0.3">
      <c r="A90" s="294" t="s">
        <v>1277</v>
      </c>
      <c r="B90" s="339"/>
      <c r="C90" s="321"/>
      <c r="D90" s="321"/>
      <c r="E90" s="350"/>
      <c r="F90" s="321"/>
      <c r="G90" s="294"/>
    </row>
    <row r="91" spans="1:7" x14ac:dyDescent="0.3">
      <c r="A91" s="294" t="s">
        <v>1278</v>
      </c>
      <c r="B91" s="339"/>
      <c r="C91" s="321"/>
      <c r="D91" s="321"/>
      <c r="E91" s="350"/>
      <c r="F91" s="321"/>
      <c r="G91" s="294"/>
    </row>
    <row r="92" spans="1:7" x14ac:dyDescent="0.3">
      <c r="A92" s="294" t="s">
        <v>1279</v>
      </c>
      <c r="B92" s="339"/>
      <c r="C92" s="321"/>
      <c r="D92" s="321"/>
      <c r="E92" s="350"/>
      <c r="F92" s="321"/>
      <c r="G92" s="294"/>
    </row>
    <row r="93" spans="1:7" x14ac:dyDescent="0.3">
      <c r="A93" s="294" t="s">
        <v>1280</v>
      </c>
      <c r="B93" s="339"/>
      <c r="C93" s="321"/>
      <c r="D93" s="321"/>
      <c r="E93" s="350"/>
      <c r="F93" s="321"/>
      <c r="G93" s="294"/>
    </row>
    <row r="94" spans="1:7" x14ac:dyDescent="0.3">
      <c r="A94" s="294" t="s">
        <v>1281</v>
      </c>
      <c r="B94" s="339"/>
      <c r="C94" s="321"/>
      <c r="D94" s="321"/>
      <c r="E94" s="350"/>
      <c r="F94" s="321"/>
      <c r="G94" s="294"/>
    </row>
    <row r="95" spans="1:7" x14ac:dyDescent="0.3">
      <c r="A95" s="294" t="s">
        <v>1282</v>
      </c>
      <c r="B95" s="339"/>
      <c r="C95" s="321"/>
      <c r="D95" s="321"/>
      <c r="E95" s="350"/>
      <c r="F95" s="321"/>
      <c r="G95" s="294"/>
    </row>
    <row r="96" spans="1:7" x14ac:dyDescent="0.3">
      <c r="A96" s="294" t="s">
        <v>1283</v>
      </c>
      <c r="B96" s="339"/>
      <c r="C96" s="321"/>
      <c r="D96" s="321"/>
      <c r="E96" s="350"/>
      <c r="F96" s="321"/>
      <c r="G96" s="294"/>
    </row>
    <row r="97" spans="1:7" x14ac:dyDescent="0.3">
      <c r="A97" s="294" t="s">
        <v>1284</v>
      </c>
      <c r="B97" s="339"/>
      <c r="C97" s="321"/>
      <c r="D97" s="321"/>
      <c r="E97" s="350"/>
      <c r="F97" s="321"/>
      <c r="G97" s="294"/>
    </row>
    <row r="98" spans="1:7" ht="15" customHeight="1" x14ac:dyDescent="0.3">
      <c r="A98" s="315"/>
      <c r="B98" s="316" t="s">
        <v>737</v>
      </c>
      <c r="C98" s="315" t="s">
        <v>686</v>
      </c>
      <c r="D98" s="315" t="s">
        <v>687</v>
      </c>
      <c r="E98" s="317"/>
      <c r="F98" s="318" t="s">
        <v>651</v>
      </c>
      <c r="G98" s="318"/>
    </row>
    <row r="99" spans="1:7" x14ac:dyDescent="0.3">
      <c r="A99" s="294" t="s">
        <v>738</v>
      </c>
      <c r="B99" s="313" t="s">
        <v>30</v>
      </c>
      <c r="C99" s="321">
        <v>0.58553587737141177</v>
      </c>
      <c r="D99" s="321">
        <v>0.92860539537353626</v>
      </c>
      <c r="F99" s="321">
        <v>0.59382027057368525</v>
      </c>
      <c r="G99" s="294"/>
    </row>
    <row r="100" spans="1:7" x14ac:dyDescent="0.3">
      <c r="A100" s="294" t="s">
        <v>739</v>
      </c>
      <c r="B100" s="313" t="s">
        <v>31</v>
      </c>
      <c r="C100" s="321">
        <v>9.3056568802584366E-2</v>
      </c>
      <c r="D100" s="321">
        <v>2.6673519177351401E-2</v>
      </c>
      <c r="F100" s="321">
        <v>9.1453560501922548E-2</v>
      </c>
      <c r="G100" s="294"/>
    </row>
    <row r="101" spans="1:7" x14ac:dyDescent="0.3">
      <c r="A101" s="294" t="s">
        <v>740</v>
      </c>
      <c r="B101" s="313" t="s">
        <v>32</v>
      </c>
      <c r="C101" s="321">
        <v>5.5386858335443302E-2</v>
      </c>
      <c r="D101" s="321">
        <v>9.5454503547799739E-4</v>
      </c>
      <c r="F101" s="321">
        <v>5.4072434690602161E-2</v>
      </c>
      <c r="G101" s="294"/>
    </row>
    <row r="102" spans="1:7" x14ac:dyDescent="0.3">
      <c r="A102" s="294" t="s">
        <v>741</v>
      </c>
      <c r="B102" s="313" t="s">
        <v>33</v>
      </c>
      <c r="C102" s="321">
        <v>0.17581740981933344</v>
      </c>
      <c r="D102" s="321">
        <v>1.2269651191195634E-3</v>
      </c>
      <c r="F102" s="321">
        <v>0.17160142496098946</v>
      </c>
      <c r="G102" s="294"/>
    </row>
    <row r="103" spans="1:7" x14ac:dyDescent="0.3">
      <c r="A103" s="294" t="s">
        <v>742</v>
      </c>
      <c r="B103" s="313" t="s">
        <v>34</v>
      </c>
      <c r="C103" s="321">
        <v>9.0186498648945526E-2</v>
      </c>
      <c r="D103" s="321">
        <v>4.253957529451452E-2</v>
      </c>
      <c r="F103" s="321">
        <v>8.9035927621110164E-2</v>
      </c>
      <c r="G103" s="294"/>
    </row>
    <row r="104" spans="1:7" x14ac:dyDescent="0.3">
      <c r="A104" s="294" t="s">
        <v>1285</v>
      </c>
      <c r="B104" s="313" t="s">
        <v>1701</v>
      </c>
      <c r="C104" s="294" t="s">
        <v>451</v>
      </c>
      <c r="D104" s="294" t="s">
        <v>451</v>
      </c>
      <c r="F104" s="294" t="s">
        <v>451</v>
      </c>
      <c r="G104" s="294"/>
    </row>
    <row r="105" spans="1:7" x14ac:dyDescent="0.3">
      <c r="A105" s="294" t="s">
        <v>1286</v>
      </c>
      <c r="B105" s="313" t="s">
        <v>1701</v>
      </c>
      <c r="C105" s="294" t="s">
        <v>451</v>
      </c>
      <c r="D105" s="294" t="s">
        <v>451</v>
      </c>
      <c r="F105" s="294" t="s">
        <v>451</v>
      </c>
      <c r="G105" s="294"/>
    </row>
    <row r="106" spans="1:7" x14ac:dyDescent="0.3">
      <c r="A106" s="294" t="s">
        <v>1287</v>
      </c>
      <c r="B106" s="313" t="s">
        <v>1701</v>
      </c>
      <c r="C106" s="294" t="s">
        <v>451</v>
      </c>
      <c r="D106" s="294" t="s">
        <v>451</v>
      </c>
      <c r="F106" s="294" t="s">
        <v>451</v>
      </c>
      <c r="G106" s="294"/>
    </row>
    <row r="107" spans="1:7" x14ac:dyDescent="0.3">
      <c r="A107" s="294" t="s">
        <v>1288</v>
      </c>
      <c r="B107" s="313" t="s">
        <v>1701</v>
      </c>
      <c r="C107" s="294" t="s">
        <v>451</v>
      </c>
      <c r="D107" s="294" t="s">
        <v>451</v>
      </c>
      <c r="F107" s="294" t="s">
        <v>451</v>
      </c>
      <c r="G107" s="294"/>
    </row>
    <row r="108" spans="1:7" x14ac:dyDescent="0.3">
      <c r="A108" s="294" t="s">
        <v>1289</v>
      </c>
      <c r="B108" s="313" t="s">
        <v>1701</v>
      </c>
      <c r="C108" s="294" t="s">
        <v>451</v>
      </c>
      <c r="D108" s="294" t="s">
        <v>451</v>
      </c>
      <c r="F108" s="294" t="s">
        <v>451</v>
      </c>
      <c r="G108" s="294"/>
    </row>
    <row r="109" spans="1:7" x14ac:dyDescent="0.3">
      <c r="A109" s="294" t="s">
        <v>1290</v>
      </c>
      <c r="B109" s="313" t="s">
        <v>1701</v>
      </c>
      <c r="C109" s="294" t="s">
        <v>451</v>
      </c>
      <c r="D109" s="294" t="s">
        <v>451</v>
      </c>
      <c r="F109" s="294" t="s">
        <v>451</v>
      </c>
      <c r="G109" s="294"/>
    </row>
    <row r="110" spans="1:7" x14ac:dyDescent="0.3">
      <c r="A110" s="294" t="s">
        <v>1291</v>
      </c>
      <c r="B110" s="313" t="s">
        <v>1701</v>
      </c>
      <c r="C110" s="294" t="s">
        <v>451</v>
      </c>
      <c r="D110" s="294" t="s">
        <v>451</v>
      </c>
      <c r="F110" s="294" t="s">
        <v>451</v>
      </c>
      <c r="G110" s="294"/>
    </row>
    <row r="111" spans="1:7" x14ac:dyDescent="0.3">
      <c r="A111" s="294" t="s">
        <v>1292</v>
      </c>
      <c r="B111" s="313" t="s">
        <v>1701</v>
      </c>
      <c r="C111" s="294" t="s">
        <v>451</v>
      </c>
      <c r="D111" s="294" t="s">
        <v>451</v>
      </c>
      <c r="F111" s="294" t="s">
        <v>451</v>
      </c>
      <c r="G111" s="294"/>
    </row>
    <row r="112" spans="1:7" x14ac:dyDescent="0.3">
      <c r="A112" s="294" t="s">
        <v>1293</v>
      </c>
      <c r="B112" s="313" t="s">
        <v>1701</v>
      </c>
      <c r="C112" s="294" t="s">
        <v>451</v>
      </c>
      <c r="D112" s="294" t="s">
        <v>451</v>
      </c>
      <c r="F112" s="294" t="s">
        <v>451</v>
      </c>
      <c r="G112" s="294"/>
    </row>
    <row r="113" spans="1:7" x14ac:dyDescent="0.3">
      <c r="A113" s="294" t="s">
        <v>1294</v>
      </c>
      <c r="B113" s="313" t="s">
        <v>1701</v>
      </c>
      <c r="C113" s="294" t="s">
        <v>451</v>
      </c>
      <c r="D113" s="294" t="s">
        <v>451</v>
      </c>
      <c r="F113" s="294" t="s">
        <v>451</v>
      </c>
      <c r="G113" s="294"/>
    </row>
    <row r="114" spans="1:7" x14ac:dyDescent="0.3">
      <c r="A114" s="294" t="s">
        <v>1295</v>
      </c>
      <c r="B114" s="313" t="s">
        <v>1701</v>
      </c>
      <c r="C114" s="294" t="s">
        <v>451</v>
      </c>
      <c r="D114" s="294" t="s">
        <v>451</v>
      </c>
      <c r="F114" s="294" t="s">
        <v>451</v>
      </c>
      <c r="G114" s="294"/>
    </row>
    <row r="115" spans="1:7" x14ac:dyDescent="0.3">
      <c r="A115" s="294" t="s">
        <v>1296</v>
      </c>
      <c r="B115" s="313" t="s">
        <v>1701</v>
      </c>
      <c r="C115" s="294" t="s">
        <v>451</v>
      </c>
      <c r="D115" s="294" t="s">
        <v>451</v>
      </c>
      <c r="F115" s="294" t="s">
        <v>451</v>
      </c>
      <c r="G115" s="294"/>
    </row>
    <row r="116" spans="1:7" x14ac:dyDescent="0.3">
      <c r="A116" s="294" t="s">
        <v>1297</v>
      </c>
      <c r="B116" s="313" t="s">
        <v>1701</v>
      </c>
      <c r="C116" s="294" t="s">
        <v>451</v>
      </c>
      <c r="D116" s="294" t="s">
        <v>451</v>
      </c>
      <c r="F116" s="294" t="s">
        <v>451</v>
      </c>
      <c r="G116" s="294"/>
    </row>
    <row r="117" spans="1:7" x14ac:dyDescent="0.3">
      <c r="A117" s="294" t="s">
        <v>1298</v>
      </c>
      <c r="B117" s="313" t="s">
        <v>1701</v>
      </c>
      <c r="C117" s="294" t="s">
        <v>451</v>
      </c>
      <c r="D117" s="294" t="s">
        <v>451</v>
      </c>
      <c r="F117" s="294" t="s">
        <v>451</v>
      </c>
      <c r="G117" s="294"/>
    </row>
    <row r="118" spans="1:7" x14ac:dyDescent="0.3">
      <c r="A118" s="294" t="s">
        <v>1299</v>
      </c>
      <c r="B118" s="313" t="s">
        <v>1701</v>
      </c>
      <c r="C118" s="294" t="s">
        <v>451</v>
      </c>
      <c r="D118" s="294" t="s">
        <v>451</v>
      </c>
      <c r="F118" s="294" t="s">
        <v>451</v>
      </c>
      <c r="G118" s="294"/>
    </row>
    <row r="119" spans="1:7" x14ac:dyDescent="0.3">
      <c r="A119" s="294" t="s">
        <v>1300</v>
      </c>
      <c r="B119" s="313" t="s">
        <v>1701</v>
      </c>
      <c r="C119" s="294" t="s">
        <v>451</v>
      </c>
      <c r="D119" s="294" t="s">
        <v>451</v>
      </c>
      <c r="F119" s="294" t="s">
        <v>451</v>
      </c>
      <c r="G119" s="294"/>
    </row>
    <row r="120" spans="1:7" x14ac:dyDescent="0.3">
      <c r="A120" s="294" t="s">
        <v>1301</v>
      </c>
      <c r="B120" s="313" t="s">
        <v>1701</v>
      </c>
      <c r="C120" s="294" t="s">
        <v>451</v>
      </c>
      <c r="D120" s="294" t="s">
        <v>451</v>
      </c>
      <c r="F120" s="294" t="s">
        <v>451</v>
      </c>
      <c r="G120" s="294"/>
    </row>
    <row r="121" spans="1:7" x14ac:dyDescent="0.3">
      <c r="A121" s="294" t="s">
        <v>1302</v>
      </c>
      <c r="B121" s="313" t="s">
        <v>1701</v>
      </c>
      <c r="C121" s="294" t="s">
        <v>451</v>
      </c>
      <c r="D121" s="294" t="s">
        <v>451</v>
      </c>
      <c r="F121" s="294" t="s">
        <v>451</v>
      </c>
      <c r="G121" s="294"/>
    </row>
    <row r="122" spans="1:7" x14ac:dyDescent="0.3">
      <c r="A122" s="294" t="s">
        <v>1303</v>
      </c>
      <c r="B122" s="313" t="s">
        <v>1701</v>
      </c>
      <c r="C122" s="294" t="s">
        <v>451</v>
      </c>
      <c r="D122" s="294" t="s">
        <v>451</v>
      </c>
      <c r="F122" s="294" t="s">
        <v>451</v>
      </c>
      <c r="G122" s="294"/>
    </row>
    <row r="123" spans="1:7" x14ac:dyDescent="0.3">
      <c r="A123" s="294" t="s">
        <v>1304</v>
      </c>
      <c r="B123" s="313" t="s">
        <v>1701</v>
      </c>
      <c r="C123" s="294" t="s">
        <v>451</v>
      </c>
      <c r="D123" s="294" t="s">
        <v>451</v>
      </c>
      <c r="F123" s="294" t="s">
        <v>451</v>
      </c>
      <c r="G123" s="294"/>
    </row>
    <row r="124" spans="1:7" x14ac:dyDescent="0.3">
      <c r="A124" s="294" t="s">
        <v>1305</v>
      </c>
      <c r="B124" s="313" t="s">
        <v>1701</v>
      </c>
      <c r="C124" s="294" t="s">
        <v>451</v>
      </c>
      <c r="D124" s="294" t="s">
        <v>451</v>
      </c>
      <c r="F124" s="294" t="s">
        <v>451</v>
      </c>
      <c r="G124" s="294"/>
    </row>
    <row r="125" spans="1:7" x14ac:dyDescent="0.3">
      <c r="A125" s="294" t="s">
        <v>1306</v>
      </c>
      <c r="B125" s="313" t="s">
        <v>1701</v>
      </c>
      <c r="C125" s="294" t="s">
        <v>451</v>
      </c>
      <c r="D125" s="294" t="s">
        <v>451</v>
      </c>
      <c r="F125" s="294" t="s">
        <v>451</v>
      </c>
      <c r="G125" s="294"/>
    </row>
    <row r="126" spans="1:7" x14ac:dyDescent="0.3">
      <c r="A126" s="294" t="s">
        <v>1307</v>
      </c>
      <c r="B126" s="313" t="s">
        <v>1701</v>
      </c>
      <c r="C126" s="294" t="s">
        <v>451</v>
      </c>
      <c r="D126" s="294" t="s">
        <v>451</v>
      </c>
      <c r="F126" s="294" t="s">
        <v>451</v>
      </c>
      <c r="G126" s="294"/>
    </row>
    <row r="127" spans="1:7" x14ac:dyDescent="0.3">
      <c r="A127" s="294" t="s">
        <v>1308</v>
      </c>
      <c r="B127" s="313" t="s">
        <v>1701</v>
      </c>
      <c r="C127" s="294" t="s">
        <v>451</v>
      </c>
      <c r="D127" s="294" t="s">
        <v>451</v>
      </c>
      <c r="F127" s="294" t="s">
        <v>451</v>
      </c>
      <c r="G127" s="294"/>
    </row>
    <row r="128" spans="1:7" x14ac:dyDescent="0.3">
      <c r="A128" s="294" t="s">
        <v>1309</v>
      </c>
      <c r="B128" s="313" t="s">
        <v>1701</v>
      </c>
      <c r="C128" s="294" t="s">
        <v>451</v>
      </c>
      <c r="D128" s="294" t="s">
        <v>451</v>
      </c>
      <c r="F128" s="294" t="s">
        <v>451</v>
      </c>
      <c r="G128" s="294"/>
    </row>
    <row r="129" spans="1:7" x14ac:dyDescent="0.3">
      <c r="A129" s="294" t="s">
        <v>1310</v>
      </c>
      <c r="B129" s="313" t="s">
        <v>1701</v>
      </c>
      <c r="C129" s="294" t="s">
        <v>451</v>
      </c>
      <c r="D129" s="294" t="s">
        <v>451</v>
      </c>
      <c r="F129" s="294" t="s">
        <v>451</v>
      </c>
      <c r="G129" s="294"/>
    </row>
    <row r="130" spans="1:7" x14ac:dyDescent="0.3">
      <c r="A130" s="374" t="s">
        <v>1311</v>
      </c>
      <c r="B130" s="313" t="s">
        <v>1701</v>
      </c>
      <c r="C130" s="294" t="s">
        <v>451</v>
      </c>
      <c r="D130" s="294" t="s">
        <v>451</v>
      </c>
      <c r="F130" s="294" t="s">
        <v>451</v>
      </c>
      <c r="G130" s="294"/>
    </row>
    <row r="131" spans="1:7" x14ac:dyDescent="0.3">
      <c r="A131" s="374" t="s">
        <v>1312</v>
      </c>
      <c r="B131" s="313" t="s">
        <v>1701</v>
      </c>
      <c r="C131" s="294" t="s">
        <v>451</v>
      </c>
      <c r="D131" s="294" t="s">
        <v>451</v>
      </c>
      <c r="F131" s="294" t="s">
        <v>451</v>
      </c>
      <c r="G131" s="294"/>
    </row>
    <row r="132" spans="1:7" x14ac:dyDescent="0.3">
      <c r="A132" s="374" t="s">
        <v>1313</v>
      </c>
      <c r="B132" s="313" t="s">
        <v>1701</v>
      </c>
      <c r="C132" s="294" t="s">
        <v>451</v>
      </c>
      <c r="D132" s="294" t="s">
        <v>451</v>
      </c>
      <c r="F132" s="294" t="s">
        <v>451</v>
      </c>
      <c r="G132" s="294"/>
    </row>
    <row r="133" spans="1:7" x14ac:dyDescent="0.3">
      <c r="A133" s="374" t="s">
        <v>1314</v>
      </c>
      <c r="B133" s="313" t="s">
        <v>1701</v>
      </c>
      <c r="C133" s="294" t="s">
        <v>451</v>
      </c>
      <c r="D133" s="294" t="s">
        <v>451</v>
      </c>
      <c r="F133" s="294" t="s">
        <v>451</v>
      </c>
      <c r="G133" s="294"/>
    </row>
    <row r="134" spans="1:7" x14ac:dyDescent="0.3">
      <c r="A134" s="374" t="s">
        <v>1315</v>
      </c>
      <c r="B134" s="313" t="s">
        <v>1701</v>
      </c>
      <c r="C134" s="294" t="s">
        <v>451</v>
      </c>
      <c r="D134" s="294" t="s">
        <v>451</v>
      </c>
      <c r="F134" s="294" t="s">
        <v>451</v>
      </c>
      <c r="G134" s="294"/>
    </row>
    <row r="135" spans="1:7" x14ac:dyDescent="0.3">
      <c r="A135" s="374" t="s">
        <v>1316</v>
      </c>
      <c r="B135" s="313" t="s">
        <v>1701</v>
      </c>
      <c r="C135" s="294" t="s">
        <v>451</v>
      </c>
      <c r="D135" s="294" t="s">
        <v>451</v>
      </c>
      <c r="F135" s="294" t="s">
        <v>451</v>
      </c>
      <c r="G135" s="294"/>
    </row>
    <row r="136" spans="1:7" x14ac:dyDescent="0.3">
      <c r="A136" s="374" t="s">
        <v>1317</v>
      </c>
      <c r="B136" s="313" t="s">
        <v>1701</v>
      </c>
      <c r="C136" s="294" t="s">
        <v>451</v>
      </c>
      <c r="D136" s="294" t="s">
        <v>451</v>
      </c>
      <c r="F136" s="294" t="s">
        <v>451</v>
      </c>
      <c r="G136" s="294"/>
    </row>
    <row r="137" spans="1:7" x14ac:dyDescent="0.3">
      <c r="A137" s="374" t="s">
        <v>1318</v>
      </c>
      <c r="B137" s="313" t="s">
        <v>1701</v>
      </c>
      <c r="C137" s="294" t="s">
        <v>451</v>
      </c>
      <c r="D137" s="294" t="s">
        <v>451</v>
      </c>
      <c r="F137" s="294" t="s">
        <v>451</v>
      </c>
      <c r="G137" s="294"/>
    </row>
    <row r="138" spans="1:7" x14ac:dyDescent="0.3">
      <c r="A138" s="374" t="s">
        <v>1319</v>
      </c>
      <c r="B138" s="313" t="s">
        <v>1701</v>
      </c>
      <c r="C138" s="294" t="s">
        <v>451</v>
      </c>
      <c r="D138" s="294" t="s">
        <v>451</v>
      </c>
      <c r="F138" s="294" t="s">
        <v>451</v>
      </c>
      <c r="G138" s="294"/>
    </row>
    <row r="139" spans="1:7" x14ac:dyDescent="0.3">
      <c r="A139" s="374" t="s">
        <v>1320</v>
      </c>
      <c r="B139" s="313" t="s">
        <v>1701</v>
      </c>
      <c r="C139" s="294" t="s">
        <v>451</v>
      </c>
      <c r="D139" s="294" t="s">
        <v>451</v>
      </c>
      <c r="F139" s="294" t="s">
        <v>451</v>
      </c>
      <c r="G139" s="294"/>
    </row>
    <row r="140" spans="1:7" x14ac:dyDescent="0.3">
      <c r="A140" s="374" t="s">
        <v>1321</v>
      </c>
      <c r="B140" s="313" t="s">
        <v>1701</v>
      </c>
      <c r="C140" s="294" t="s">
        <v>451</v>
      </c>
      <c r="D140" s="294" t="s">
        <v>451</v>
      </c>
      <c r="F140" s="294" t="s">
        <v>451</v>
      </c>
      <c r="G140" s="294"/>
    </row>
    <row r="141" spans="1:7" x14ac:dyDescent="0.3">
      <c r="A141" s="374" t="s">
        <v>1322</v>
      </c>
      <c r="B141" s="313" t="s">
        <v>1701</v>
      </c>
      <c r="C141" s="294" t="s">
        <v>451</v>
      </c>
      <c r="D141" s="294" t="s">
        <v>451</v>
      </c>
      <c r="F141" s="294" t="s">
        <v>451</v>
      </c>
      <c r="G141" s="294"/>
    </row>
    <row r="142" spans="1:7" x14ac:dyDescent="0.3">
      <c r="A142" s="374" t="s">
        <v>1323</v>
      </c>
      <c r="B142" s="313" t="s">
        <v>1701</v>
      </c>
      <c r="C142" s="294" t="s">
        <v>451</v>
      </c>
      <c r="D142" s="294" t="s">
        <v>451</v>
      </c>
      <c r="F142" s="294" t="s">
        <v>451</v>
      </c>
      <c r="G142" s="294"/>
    </row>
    <row r="143" spans="1:7" x14ac:dyDescent="0.3">
      <c r="A143" s="374" t="s">
        <v>1324</v>
      </c>
      <c r="B143" s="313" t="s">
        <v>1701</v>
      </c>
      <c r="C143" s="294" t="s">
        <v>451</v>
      </c>
      <c r="D143" s="294" t="s">
        <v>451</v>
      </c>
      <c r="F143" s="294" t="s">
        <v>451</v>
      </c>
      <c r="G143" s="294"/>
    </row>
    <row r="144" spans="1:7" x14ac:dyDescent="0.3">
      <c r="A144" s="374" t="s">
        <v>1325</v>
      </c>
      <c r="B144" s="313" t="s">
        <v>1701</v>
      </c>
      <c r="C144" s="294" t="s">
        <v>451</v>
      </c>
      <c r="D144" s="294" t="s">
        <v>451</v>
      </c>
      <c r="F144" s="294" t="s">
        <v>451</v>
      </c>
      <c r="G144" s="294"/>
    </row>
    <row r="145" spans="1:7" x14ac:dyDescent="0.3">
      <c r="A145" s="374" t="s">
        <v>1326</v>
      </c>
      <c r="B145" s="313" t="s">
        <v>1701</v>
      </c>
      <c r="C145" s="294" t="s">
        <v>451</v>
      </c>
      <c r="D145" s="294" t="s">
        <v>451</v>
      </c>
      <c r="F145" s="294" t="s">
        <v>451</v>
      </c>
      <c r="G145" s="294"/>
    </row>
    <row r="146" spans="1:7" x14ac:dyDescent="0.3">
      <c r="A146" s="374" t="s">
        <v>1327</v>
      </c>
      <c r="B146" s="313" t="s">
        <v>1701</v>
      </c>
      <c r="C146" s="294" t="s">
        <v>451</v>
      </c>
      <c r="D146" s="294" t="s">
        <v>451</v>
      </c>
      <c r="F146" s="294" t="s">
        <v>451</v>
      </c>
      <c r="G146" s="294"/>
    </row>
    <row r="147" spans="1:7" x14ac:dyDescent="0.3">
      <c r="A147" s="374" t="s">
        <v>1328</v>
      </c>
      <c r="B147" s="313" t="s">
        <v>1701</v>
      </c>
      <c r="C147" s="294" t="s">
        <v>451</v>
      </c>
      <c r="D147" s="294" t="s">
        <v>451</v>
      </c>
      <c r="F147" s="294" t="s">
        <v>451</v>
      </c>
      <c r="G147" s="294"/>
    </row>
    <row r="148" spans="1:7" x14ac:dyDescent="0.3">
      <c r="A148" s="374" t="s">
        <v>1329</v>
      </c>
      <c r="B148" s="313" t="s">
        <v>1701</v>
      </c>
      <c r="C148" s="294" t="s">
        <v>451</v>
      </c>
      <c r="D148" s="294" t="s">
        <v>451</v>
      </c>
      <c r="F148" s="294" t="s">
        <v>451</v>
      </c>
      <c r="G148" s="294"/>
    </row>
    <row r="149" spans="1:7" ht="15" customHeight="1" x14ac:dyDescent="0.3">
      <c r="A149" s="315"/>
      <c r="B149" s="316" t="s">
        <v>743</v>
      </c>
      <c r="C149" s="315" t="s">
        <v>686</v>
      </c>
      <c r="D149" s="315" t="s">
        <v>687</v>
      </c>
      <c r="E149" s="317"/>
      <c r="F149" s="318" t="s">
        <v>651</v>
      </c>
      <c r="G149" s="318"/>
    </row>
    <row r="150" spans="1:7" x14ac:dyDescent="0.3">
      <c r="A150" s="294" t="s">
        <v>744</v>
      </c>
      <c r="B150" s="294" t="s">
        <v>745</v>
      </c>
      <c r="C150" s="321">
        <v>1.000000000020264</v>
      </c>
      <c r="D150" s="321">
        <v>1</v>
      </c>
      <c r="E150" s="321"/>
      <c r="F150" s="321">
        <v>1.0000000000197746</v>
      </c>
    </row>
    <row r="151" spans="1:7" x14ac:dyDescent="0.3">
      <c r="A151" s="294" t="s">
        <v>746</v>
      </c>
      <c r="B151" s="294" t="s">
        <v>747</v>
      </c>
      <c r="C151" s="321">
        <v>0</v>
      </c>
      <c r="D151" s="321">
        <v>0</v>
      </c>
      <c r="E151" s="321"/>
      <c r="F151" s="321">
        <v>0</v>
      </c>
    </row>
    <row r="152" spans="1:7" x14ac:dyDescent="0.3">
      <c r="A152" s="294" t="s">
        <v>748</v>
      </c>
      <c r="B152" s="294" t="s">
        <v>9</v>
      </c>
      <c r="C152" s="321">
        <v>0</v>
      </c>
      <c r="D152" s="321">
        <v>0</v>
      </c>
      <c r="E152" s="321"/>
      <c r="F152" s="321">
        <v>0</v>
      </c>
    </row>
    <row r="153" spans="1:7" ht="15" customHeight="1" x14ac:dyDescent="0.3">
      <c r="A153" s="294" t="s">
        <v>749</v>
      </c>
      <c r="C153" s="321"/>
      <c r="D153" s="321"/>
      <c r="E153" s="321"/>
      <c r="F153" s="321"/>
    </row>
    <row r="154" spans="1:7" ht="15" customHeight="1" x14ac:dyDescent="0.3">
      <c r="A154" s="294" t="s">
        <v>750</v>
      </c>
      <c r="B154" s="294" t="s">
        <v>751</v>
      </c>
      <c r="C154" s="321">
        <v>0.94425784311648919</v>
      </c>
      <c r="D154" s="321">
        <v>0.9633053256098647</v>
      </c>
      <c r="E154" s="321"/>
      <c r="F154" s="321">
        <v>0.94471779897444652</v>
      </c>
    </row>
    <row r="155" spans="1:7" ht="15" customHeight="1" x14ac:dyDescent="0.3">
      <c r="A155" s="294" t="s">
        <v>752</v>
      </c>
      <c r="B155" s="294" t="s">
        <v>753</v>
      </c>
      <c r="C155" s="321">
        <v>0</v>
      </c>
      <c r="D155" s="321">
        <v>0</v>
      </c>
      <c r="E155" s="321"/>
      <c r="F155" s="321">
        <v>0</v>
      </c>
    </row>
    <row r="156" spans="1:7" ht="15" customHeight="1" x14ac:dyDescent="0.3">
      <c r="A156" s="294" t="s">
        <v>754</v>
      </c>
      <c r="B156" s="294" t="s">
        <v>755</v>
      </c>
      <c r="C156" s="321">
        <v>0</v>
      </c>
      <c r="D156" s="321">
        <v>0</v>
      </c>
      <c r="E156" s="321"/>
      <c r="F156" s="321">
        <v>0</v>
      </c>
    </row>
    <row r="157" spans="1:7" ht="15" customHeight="1" x14ac:dyDescent="0.3">
      <c r="A157" s="294" t="s">
        <v>756</v>
      </c>
      <c r="B157" s="294" t="s">
        <v>757</v>
      </c>
      <c r="C157" s="321">
        <v>0</v>
      </c>
      <c r="D157" s="321">
        <v>0</v>
      </c>
      <c r="E157" s="321"/>
      <c r="F157" s="321">
        <v>0</v>
      </c>
    </row>
    <row r="158" spans="1:7" ht="15" customHeight="1" x14ac:dyDescent="0.3">
      <c r="A158" s="294" t="s">
        <v>758</v>
      </c>
      <c r="B158" s="294" t="s">
        <v>759</v>
      </c>
      <c r="C158" s="321">
        <v>0</v>
      </c>
      <c r="D158" s="321">
        <v>0</v>
      </c>
      <c r="E158" s="321"/>
      <c r="F158" s="321">
        <v>0</v>
      </c>
    </row>
    <row r="159" spans="1:7" ht="15" customHeight="1" x14ac:dyDescent="0.3">
      <c r="A159" s="315"/>
      <c r="B159" s="316" t="s">
        <v>760</v>
      </c>
      <c r="C159" s="315" t="s">
        <v>686</v>
      </c>
      <c r="D159" s="315" t="s">
        <v>687</v>
      </c>
      <c r="E159" s="317"/>
      <c r="F159" s="318" t="s">
        <v>651</v>
      </c>
      <c r="G159" s="318"/>
    </row>
    <row r="160" spans="1:7" x14ac:dyDescent="0.3">
      <c r="A160" s="294" t="s">
        <v>761</v>
      </c>
      <c r="B160" s="294" t="s">
        <v>762</v>
      </c>
      <c r="C160" s="321">
        <v>0</v>
      </c>
      <c r="D160" s="321">
        <v>0</v>
      </c>
      <c r="E160" s="321"/>
      <c r="F160" s="321">
        <v>0</v>
      </c>
    </row>
    <row r="161" spans="1:7" x14ac:dyDescent="0.3">
      <c r="A161" s="294" t="s">
        <v>763</v>
      </c>
      <c r="B161" s="294" t="s">
        <v>764</v>
      </c>
      <c r="C161" s="321">
        <v>1.000000000020264</v>
      </c>
      <c r="D161" s="321">
        <v>1</v>
      </c>
      <c r="E161" s="321"/>
      <c r="F161" s="321">
        <v>1.0000000000197746</v>
      </c>
    </row>
    <row r="162" spans="1:7" x14ac:dyDescent="0.3">
      <c r="A162" s="294" t="s">
        <v>765</v>
      </c>
      <c r="B162" s="294" t="s">
        <v>9</v>
      </c>
      <c r="C162" s="321">
        <v>0</v>
      </c>
      <c r="D162" s="321">
        <v>0</v>
      </c>
      <c r="E162" s="321"/>
      <c r="F162" s="321">
        <v>0</v>
      </c>
    </row>
    <row r="163" spans="1:7" x14ac:dyDescent="0.3">
      <c r="A163" s="294" t="s">
        <v>1330</v>
      </c>
      <c r="C163" s="321"/>
      <c r="D163" s="321"/>
      <c r="E163" s="335"/>
      <c r="F163" s="321"/>
    </row>
    <row r="164" spans="1:7" x14ac:dyDescent="0.3">
      <c r="A164" s="294" t="s">
        <v>1331</v>
      </c>
      <c r="C164" s="321"/>
      <c r="D164" s="321"/>
      <c r="E164" s="335"/>
      <c r="F164" s="321"/>
    </row>
    <row r="165" spans="1:7" x14ac:dyDescent="0.3">
      <c r="A165" s="294" t="s">
        <v>1332</v>
      </c>
      <c r="C165" s="321"/>
      <c r="D165" s="321"/>
      <c r="E165" s="335"/>
      <c r="F165" s="321"/>
    </row>
    <row r="166" spans="1:7" x14ac:dyDescent="0.3">
      <c r="A166" s="294" t="s">
        <v>1333</v>
      </c>
      <c r="C166" s="321"/>
      <c r="D166" s="321"/>
      <c r="E166" s="335"/>
      <c r="F166" s="321"/>
    </row>
    <row r="167" spans="1:7" x14ac:dyDescent="0.3">
      <c r="A167" s="294" t="s">
        <v>1334</v>
      </c>
      <c r="C167" s="321"/>
      <c r="D167" s="321"/>
      <c r="E167" s="335"/>
      <c r="F167" s="321"/>
    </row>
    <row r="168" spans="1:7" x14ac:dyDescent="0.3">
      <c r="A168" s="294" t="s">
        <v>1335</v>
      </c>
      <c r="C168" s="321"/>
      <c r="D168" s="321"/>
      <c r="E168" s="335"/>
      <c r="F168" s="321"/>
    </row>
    <row r="169" spans="1:7" ht="15" customHeight="1" x14ac:dyDescent="0.3">
      <c r="A169" s="315"/>
      <c r="B169" s="316" t="s">
        <v>766</v>
      </c>
      <c r="C169" s="315" t="s">
        <v>686</v>
      </c>
      <c r="D169" s="315" t="s">
        <v>687</v>
      </c>
      <c r="E169" s="317"/>
      <c r="F169" s="318" t="s">
        <v>651</v>
      </c>
      <c r="G169" s="318"/>
    </row>
    <row r="170" spans="1:7" x14ac:dyDescent="0.3">
      <c r="A170" s="294" t="s">
        <v>767</v>
      </c>
      <c r="B170" s="331" t="s">
        <v>768</v>
      </c>
      <c r="C170" s="321">
        <v>0</v>
      </c>
      <c r="D170" s="321">
        <v>0</v>
      </c>
      <c r="E170" s="321"/>
      <c r="F170" s="321">
        <v>0</v>
      </c>
    </row>
    <row r="171" spans="1:7" x14ac:dyDescent="0.3">
      <c r="A171" s="294" t="s">
        <v>769</v>
      </c>
      <c r="B171" s="331" t="s">
        <v>125</v>
      </c>
      <c r="C171" s="321">
        <v>0</v>
      </c>
      <c r="D171" s="321">
        <v>0</v>
      </c>
      <c r="E171" s="321"/>
      <c r="F171" s="321">
        <v>0</v>
      </c>
    </row>
    <row r="172" spans="1:7" x14ac:dyDescent="0.3">
      <c r="A172" s="294" t="s">
        <v>770</v>
      </c>
      <c r="B172" s="331" t="s">
        <v>41</v>
      </c>
      <c r="C172" s="321">
        <v>0</v>
      </c>
      <c r="D172" s="321">
        <v>0</v>
      </c>
      <c r="E172" s="321"/>
      <c r="F172" s="321">
        <v>0</v>
      </c>
    </row>
    <row r="173" spans="1:7" x14ac:dyDescent="0.3">
      <c r="A173" s="294" t="s">
        <v>771</v>
      </c>
      <c r="B173" s="331" t="s">
        <v>42</v>
      </c>
      <c r="C173" s="321">
        <v>0</v>
      </c>
      <c r="D173" s="321">
        <v>0</v>
      </c>
      <c r="E173" s="321"/>
      <c r="F173" s="321">
        <v>0</v>
      </c>
    </row>
    <row r="174" spans="1:7" x14ac:dyDescent="0.3">
      <c r="A174" s="294" t="s">
        <v>772</v>
      </c>
      <c r="B174" s="331" t="s">
        <v>43</v>
      </c>
      <c r="C174" s="321">
        <v>1</v>
      </c>
      <c r="D174" s="321">
        <v>1</v>
      </c>
      <c r="E174" s="321"/>
      <c r="F174" s="321">
        <v>1</v>
      </c>
    </row>
    <row r="175" spans="1:7" x14ac:dyDescent="0.3">
      <c r="A175" s="294" t="s">
        <v>1336</v>
      </c>
      <c r="B175" s="331"/>
      <c r="C175" s="321"/>
      <c r="D175" s="321"/>
      <c r="E175" s="350"/>
      <c r="F175" s="321"/>
    </row>
    <row r="176" spans="1:7" x14ac:dyDescent="0.3">
      <c r="A176" s="294" t="s">
        <v>1337</v>
      </c>
      <c r="B176" s="331"/>
      <c r="C176" s="321"/>
      <c r="D176" s="321"/>
      <c r="E176" s="350"/>
      <c r="F176" s="321"/>
    </row>
    <row r="177" spans="1:7" x14ac:dyDescent="0.3">
      <c r="A177" s="294" t="s">
        <v>1338</v>
      </c>
      <c r="B177" s="331"/>
      <c r="C177" s="321"/>
      <c r="D177" s="321"/>
      <c r="E177" s="350"/>
      <c r="F177" s="321"/>
    </row>
    <row r="178" spans="1:7" x14ac:dyDescent="0.3">
      <c r="A178" s="294" t="s">
        <v>1339</v>
      </c>
      <c r="B178" s="331"/>
      <c r="C178" s="321"/>
      <c r="D178" s="321"/>
      <c r="E178" s="350"/>
      <c r="F178" s="321"/>
    </row>
    <row r="179" spans="1:7" ht="15" customHeight="1" x14ac:dyDescent="0.3">
      <c r="A179" s="315"/>
      <c r="B179" s="316" t="s">
        <v>773</v>
      </c>
      <c r="C179" s="315" t="s">
        <v>686</v>
      </c>
      <c r="D179" s="315" t="s">
        <v>687</v>
      </c>
      <c r="E179" s="317"/>
      <c r="F179" s="318" t="s">
        <v>651</v>
      </c>
      <c r="G179" s="318"/>
    </row>
    <row r="180" spans="1:7" x14ac:dyDescent="0.3">
      <c r="A180" s="294" t="s">
        <v>774</v>
      </c>
      <c r="B180" s="294" t="s">
        <v>775</v>
      </c>
      <c r="C180" s="347">
        <v>3.9489826397802967E-4</v>
      </c>
      <c r="D180" s="347">
        <v>0</v>
      </c>
      <c r="E180" s="292"/>
      <c r="F180" s="347">
        <v>3.853623176977437E-4</v>
      </c>
    </row>
    <row r="181" spans="1:7" x14ac:dyDescent="0.3">
      <c r="A181" s="294" t="s">
        <v>1340</v>
      </c>
      <c r="C181" s="347"/>
      <c r="D181" s="347"/>
      <c r="E181" s="292"/>
      <c r="F181" s="347"/>
    </row>
    <row r="182" spans="1:7" x14ac:dyDescent="0.3">
      <c r="A182" s="294" t="s">
        <v>1341</v>
      </c>
      <c r="C182" s="347"/>
      <c r="D182" s="347"/>
      <c r="E182" s="292"/>
      <c r="F182" s="347"/>
    </row>
    <row r="183" spans="1:7" x14ac:dyDescent="0.3">
      <c r="A183" s="294" t="s">
        <v>1342</v>
      </c>
      <c r="C183" s="347"/>
      <c r="D183" s="347"/>
      <c r="E183" s="292"/>
      <c r="F183" s="347"/>
    </row>
    <row r="184" spans="1:7" x14ac:dyDescent="0.3">
      <c r="A184" s="294" t="s">
        <v>1343</v>
      </c>
      <c r="C184" s="347"/>
      <c r="D184" s="347"/>
      <c r="E184" s="292"/>
      <c r="F184" s="347"/>
    </row>
    <row r="185" spans="1:7" ht="18" x14ac:dyDescent="0.3">
      <c r="A185" s="351"/>
      <c r="B185" s="352" t="s">
        <v>648</v>
      </c>
      <c r="C185" s="351"/>
      <c r="D185" s="351"/>
      <c r="E185" s="351"/>
      <c r="F185" s="353"/>
      <c r="G185" s="353"/>
    </row>
    <row r="186" spans="1:7" ht="15" customHeight="1" x14ac:dyDescent="0.3">
      <c r="A186" s="315"/>
      <c r="B186" s="316" t="s">
        <v>776</v>
      </c>
      <c r="C186" s="315" t="s">
        <v>777</v>
      </c>
      <c r="D186" s="315" t="s">
        <v>778</v>
      </c>
      <c r="E186" s="317"/>
      <c r="F186" s="315" t="s">
        <v>686</v>
      </c>
      <c r="G186" s="315" t="s">
        <v>779</v>
      </c>
    </row>
    <row r="187" spans="1:7" x14ac:dyDescent="0.3">
      <c r="A187" s="294" t="s">
        <v>780</v>
      </c>
      <c r="B187" s="313" t="s">
        <v>781</v>
      </c>
      <c r="C187" s="319">
        <v>1687.550609462628</v>
      </c>
      <c r="D187" s="319"/>
      <c r="E187" s="319"/>
      <c r="F187" s="319"/>
      <c r="G187" s="319"/>
    </row>
    <row r="188" spans="1:7" x14ac:dyDescent="0.3">
      <c r="A188" s="308"/>
      <c r="B188" s="354"/>
      <c r="C188" s="319"/>
      <c r="D188" s="319"/>
      <c r="E188" s="319"/>
      <c r="F188" s="319"/>
      <c r="G188" s="319"/>
    </row>
    <row r="189" spans="1:7" x14ac:dyDescent="0.3">
      <c r="B189" s="313" t="s">
        <v>782</v>
      </c>
      <c r="C189" s="319"/>
      <c r="D189" s="319"/>
      <c r="E189" s="319"/>
      <c r="F189" s="319"/>
      <c r="G189" s="319"/>
    </row>
    <row r="190" spans="1:7" x14ac:dyDescent="0.3">
      <c r="A190" s="294" t="s">
        <v>783</v>
      </c>
      <c r="B190" s="313" t="s">
        <v>11</v>
      </c>
      <c r="C190" s="319">
        <v>493.76673160000001</v>
      </c>
      <c r="D190" s="319">
        <v>1709</v>
      </c>
      <c r="E190" s="319">
        <v>0</v>
      </c>
      <c r="F190" s="362">
        <v>0.14293782730671589</v>
      </c>
      <c r="G190" s="362">
        <v>0.83488031265266238</v>
      </c>
    </row>
    <row r="191" spans="1:7" x14ac:dyDescent="0.3">
      <c r="A191" s="294" t="s">
        <v>784</v>
      </c>
      <c r="B191" s="313" t="s">
        <v>12</v>
      </c>
      <c r="C191" s="319">
        <v>491.30030739999995</v>
      </c>
      <c r="D191" s="319">
        <v>147</v>
      </c>
      <c r="E191" s="319">
        <v>0</v>
      </c>
      <c r="F191" s="362">
        <v>0.14222383567098471</v>
      </c>
      <c r="G191" s="362">
        <v>7.1812408402540301E-2</v>
      </c>
    </row>
    <row r="192" spans="1:7" x14ac:dyDescent="0.3">
      <c r="A192" s="294" t="s">
        <v>785</v>
      </c>
      <c r="B192" s="313" t="s">
        <v>13</v>
      </c>
      <c r="C192" s="319">
        <v>1551.8959514999999</v>
      </c>
      <c r="D192" s="319">
        <v>160</v>
      </c>
      <c r="E192" s="319">
        <v>0</v>
      </c>
      <c r="F192" s="362">
        <v>0.44924986095093677</v>
      </c>
      <c r="G192" s="362">
        <v>7.816316560820713E-2</v>
      </c>
    </row>
    <row r="193" spans="1:7" x14ac:dyDescent="0.3">
      <c r="A193" s="294" t="s">
        <v>786</v>
      </c>
      <c r="B193" s="313" t="s">
        <v>14</v>
      </c>
      <c r="C193" s="319">
        <v>839.77776775999996</v>
      </c>
      <c r="D193" s="319">
        <v>30</v>
      </c>
      <c r="E193" s="319">
        <v>0</v>
      </c>
      <c r="F193" s="362">
        <v>0.24310266743799033</v>
      </c>
      <c r="G193" s="362">
        <v>1.4655593551538837E-2</v>
      </c>
    </row>
    <row r="194" spans="1:7" x14ac:dyDescent="0.3">
      <c r="A194" s="294" t="s">
        <v>787</v>
      </c>
      <c r="B194" s="313" t="s">
        <v>15</v>
      </c>
      <c r="C194" s="319">
        <v>77.675339309999998</v>
      </c>
      <c r="D194" s="319">
        <v>1</v>
      </c>
      <c r="E194" s="319">
        <v>0</v>
      </c>
      <c r="F194" s="362">
        <v>2.2485808633372371E-2</v>
      </c>
      <c r="G194" s="362">
        <v>4.8851978505129456E-4</v>
      </c>
    </row>
    <row r="195" spans="1:7" x14ac:dyDescent="0.3">
      <c r="A195" s="294" t="s">
        <v>788</v>
      </c>
      <c r="B195" s="313" t="s">
        <v>16</v>
      </c>
      <c r="C195" s="319">
        <v>0</v>
      </c>
      <c r="D195" s="319">
        <v>0</v>
      </c>
      <c r="E195" s="319">
        <v>0</v>
      </c>
      <c r="F195" s="362">
        <v>0</v>
      </c>
      <c r="G195" s="362">
        <v>0</v>
      </c>
    </row>
    <row r="196" spans="1:7" x14ac:dyDescent="0.3">
      <c r="A196" s="294" t="s">
        <v>1344</v>
      </c>
      <c r="B196" s="313" t="s">
        <v>1701</v>
      </c>
      <c r="C196" s="319" t="s">
        <v>451</v>
      </c>
      <c r="D196" s="319" t="s">
        <v>451</v>
      </c>
      <c r="E196" s="368"/>
      <c r="F196" s="362"/>
      <c r="G196" s="362"/>
    </row>
    <row r="197" spans="1:7" x14ac:dyDescent="0.3">
      <c r="A197" s="294" t="s">
        <v>1345</v>
      </c>
      <c r="B197" s="313" t="s">
        <v>1701</v>
      </c>
      <c r="C197" s="319" t="s">
        <v>451</v>
      </c>
      <c r="D197" s="319" t="s">
        <v>451</v>
      </c>
      <c r="E197" s="368"/>
      <c r="F197" s="362"/>
      <c r="G197" s="362"/>
    </row>
    <row r="198" spans="1:7" x14ac:dyDescent="0.3">
      <c r="A198" s="294" t="s">
        <v>1346</v>
      </c>
      <c r="B198" s="313" t="s">
        <v>1701</v>
      </c>
      <c r="C198" s="319" t="s">
        <v>451</v>
      </c>
      <c r="D198" s="319" t="s">
        <v>451</v>
      </c>
      <c r="E198" s="368"/>
      <c r="F198" s="362"/>
      <c r="G198" s="362"/>
    </row>
    <row r="199" spans="1:7" x14ac:dyDescent="0.3">
      <c r="A199" s="294" t="s">
        <v>1347</v>
      </c>
      <c r="B199" s="313" t="s">
        <v>1701</v>
      </c>
      <c r="C199" s="319" t="s">
        <v>451</v>
      </c>
      <c r="D199" s="319" t="s">
        <v>451</v>
      </c>
      <c r="E199" s="368"/>
      <c r="F199" s="362"/>
      <c r="G199" s="362"/>
    </row>
    <row r="200" spans="1:7" x14ac:dyDescent="0.3">
      <c r="A200" s="294" t="s">
        <v>1348</v>
      </c>
      <c r="B200" s="313" t="s">
        <v>1701</v>
      </c>
      <c r="C200" s="319" t="s">
        <v>451</v>
      </c>
      <c r="D200" s="319" t="s">
        <v>451</v>
      </c>
      <c r="E200" s="368"/>
      <c r="F200" s="362"/>
      <c r="G200" s="362"/>
    </row>
    <row r="201" spans="1:7" x14ac:dyDescent="0.3">
      <c r="A201" s="294" t="s">
        <v>1349</v>
      </c>
      <c r="B201" s="313" t="s">
        <v>1701</v>
      </c>
      <c r="C201" s="319" t="s">
        <v>451</v>
      </c>
      <c r="D201" s="319" t="s">
        <v>451</v>
      </c>
      <c r="E201" s="368"/>
      <c r="F201" s="362"/>
      <c r="G201" s="362"/>
    </row>
    <row r="202" spans="1:7" x14ac:dyDescent="0.3">
      <c r="A202" s="294" t="s">
        <v>1350</v>
      </c>
      <c r="B202" s="313" t="s">
        <v>1701</v>
      </c>
      <c r="C202" s="319" t="s">
        <v>451</v>
      </c>
      <c r="D202" s="319" t="s">
        <v>451</v>
      </c>
      <c r="E202" s="368"/>
      <c r="F202" s="362"/>
      <c r="G202" s="362"/>
    </row>
    <row r="203" spans="1:7" x14ac:dyDescent="0.3">
      <c r="A203" s="294" t="s">
        <v>1351</v>
      </c>
      <c r="B203" s="313" t="s">
        <v>1701</v>
      </c>
      <c r="C203" s="319" t="s">
        <v>451</v>
      </c>
      <c r="D203" s="319" t="s">
        <v>451</v>
      </c>
      <c r="E203" s="368"/>
      <c r="F203" s="362"/>
      <c r="G203" s="362"/>
    </row>
    <row r="204" spans="1:7" x14ac:dyDescent="0.3">
      <c r="A204" s="294" t="s">
        <v>1352</v>
      </c>
      <c r="B204" s="313" t="s">
        <v>1701</v>
      </c>
      <c r="C204" s="319" t="s">
        <v>451</v>
      </c>
      <c r="D204" s="319" t="s">
        <v>451</v>
      </c>
      <c r="E204" s="368"/>
      <c r="F204" s="362"/>
      <c r="G204" s="362"/>
    </row>
    <row r="205" spans="1:7" x14ac:dyDescent="0.3">
      <c r="A205" s="294" t="s">
        <v>1353</v>
      </c>
      <c r="B205" s="313" t="s">
        <v>1701</v>
      </c>
      <c r="C205" s="319" t="s">
        <v>451</v>
      </c>
      <c r="D205" s="319" t="s">
        <v>451</v>
      </c>
      <c r="E205" s="368"/>
      <c r="F205" s="362"/>
      <c r="G205" s="362"/>
    </row>
    <row r="206" spans="1:7" x14ac:dyDescent="0.3">
      <c r="A206" s="294" t="s">
        <v>1354</v>
      </c>
      <c r="B206" s="313" t="s">
        <v>1701</v>
      </c>
      <c r="C206" s="319" t="s">
        <v>451</v>
      </c>
      <c r="D206" s="319" t="s">
        <v>451</v>
      </c>
      <c r="E206" s="368"/>
      <c r="F206" s="362"/>
      <c r="G206" s="362"/>
    </row>
    <row r="207" spans="1:7" x14ac:dyDescent="0.3">
      <c r="A207" s="294" t="s">
        <v>1355</v>
      </c>
      <c r="B207" s="313" t="s">
        <v>1701</v>
      </c>
      <c r="C207" s="319" t="s">
        <v>451</v>
      </c>
      <c r="D207" s="319" t="s">
        <v>451</v>
      </c>
      <c r="E207" s="368"/>
      <c r="F207" s="362"/>
      <c r="G207" s="362"/>
    </row>
    <row r="208" spans="1:7" x14ac:dyDescent="0.3">
      <c r="A208" s="294" t="s">
        <v>1356</v>
      </c>
      <c r="B208" s="313" t="s">
        <v>1701</v>
      </c>
      <c r="C208" s="319" t="s">
        <v>451</v>
      </c>
      <c r="D208" s="319" t="s">
        <v>451</v>
      </c>
      <c r="E208" s="368"/>
      <c r="F208" s="362"/>
      <c r="G208" s="362"/>
    </row>
    <row r="209" spans="1:7" x14ac:dyDescent="0.3">
      <c r="A209" s="294" t="s">
        <v>1357</v>
      </c>
      <c r="B209" s="313" t="s">
        <v>1701</v>
      </c>
      <c r="C209" s="319" t="s">
        <v>451</v>
      </c>
      <c r="D209" s="319" t="s">
        <v>451</v>
      </c>
      <c r="E209" s="368"/>
      <c r="F209" s="362"/>
      <c r="G209" s="362"/>
    </row>
    <row r="210" spans="1:7" x14ac:dyDescent="0.3">
      <c r="A210" s="294" t="s">
        <v>1358</v>
      </c>
      <c r="B210" s="313" t="s">
        <v>1701</v>
      </c>
      <c r="C210" s="319" t="s">
        <v>451</v>
      </c>
      <c r="D210" s="319" t="s">
        <v>451</v>
      </c>
      <c r="E210" s="368"/>
      <c r="F210" s="362"/>
      <c r="G210" s="362"/>
    </row>
    <row r="211" spans="1:7" x14ac:dyDescent="0.3">
      <c r="A211" s="294" t="s">
        <v>1359</v>
      </c>
      <c r="B211" s="313" t="s">
        <v>1701</v>
      </c>
      <c r="C211" s="319" t="s">
        <v>451</v>
      </c>
      <c r="D211" s="319" t="s">
        <v>451</v>
      </c>
      <c r="E211" s="368"/>
      <c r="F211" s="362"/>
      <c r="G211" s="362"/>
    </row>
    <row r="212" spans="1:7" x14ac:dyDescent="0.3">
      <c r="A212" s="294" t="s">
        <v>1360</v>
      </c>
      <c r="B212" s="313" t="s">
        <v>1701</v>
      </c>
      <c r="C212" s="319" t="s">
        <v>451</v>
      </c>
      <c r="D212" s="319" t="s">
        <v>451</v>
      </c>
      <c r="E212" s="368"/>
      <c r="F212" s="362"/>
      <c r="G212" s="362"/>
    </row>
    <row r="213" spans="1:7" x14ac:dyDescent="0.3">
      <c r="A213" s="294" t="s">
        <v>1361</v>
      </c>
      <c r="B213" s="313" t="s">
        <v>1701</v>
      </c>
      <c r="C213" s="319" t="s">
        <v>451</v>
      </c>
      <c r="D213" s="319" t="s">
        <v>451</v>
      </c>
      <c r="E213" s="368"/>
      <c r="F213" s="362"/>
      <c r="G213" s="362"/>
    </row>
    <row r="214" spans="1:7" x14ac:dyDescent="0.3">
      <c r="A214" s="294" t="s">
        <v>789</v>
      </c>
      <c r="B214" s="324" t="s">
        <v>10</v>
      </c>
      <c r="C214" s="319">
        <v>3454.4160975699997</v>
      </c>
      <c r="D214" s="319">
        <v>2047</v>
      </c>
      <c r="E214" s="319">
        <v>0</v>
      </c>
      <c r="F214" s="325">
        <v>1.0000000000000002</v>
      </c>
      <c r="G214" s="325">
        <v>1</v>
      </c>
    </row>
    <row r="215" spans="1:7" ht="15" customHeight="1" x14ac:dyDescent="0.3">
      <c r="A215" s="315"/>
      <c r="B215" s="316" t="s">
        <v>790</v>
      </c>
      <c r="C215" s="315" t="s">
        <v>777</v>
      </c>
      <c r="D215" s="315" t="s">
        <v>778</v>
      </c>
      <c r="E215" s="317"/>
      <c r="F215" s="315" t="s">
        <v>686</v>
      </c>
      <c r="G215" s="315" t="s">
        <v>779</v>
      </c>
    </row>
    <row r="216" spans="1:7" x14ac:dyDescent="0.3">
      <c r="A216" s="294" t="s">
        <v>791</v>
      </c>
      <c r="B216" s="294" t="s">
        <v>792</v>
      </c>
      <c r="C216" s="355" t="s">
        <v>451</v>
      </c>
      <c r="D216" s="355"/>
      <c r="E216" s="355"/>
      <c r="F216" s="355"/>
      <c r="G216" s="355"/>
    </row>
    <row r="217" spans="1:7" x14ac:dyDescent="0.3">
      <c r="C217" s="355"/>
      <c r="D217" s="355"/>
      <c r="E217" s="355"/>
      <c r="F217" s="355"/>
      <c r="G217" s="355"/>
    </row>
    <row r="218" spans="1:7" x14ac:dyDescent="0.3">
      <c r="B218" s="313" t="s">
        <v>793</v>
      </c>
      <c r="C218" s="355"/>
      <c r="D218" s="355"/>
      <c r="E218" s="355"/>
      <c r="F218" s="355"/>
      <c r="G218" s="355"/>
    </row>
    <row r="219" spans="1:7" x14ac:dyDescent="0.3">
      <c r="A219" s="294" t="s">
        <v>794</v>
      </c>
      <c r="B219" s="294" t="s">
        <v>795</v>
      </c>
      <c r="C219" s="355" t="s">
        <v>451</v>
      </c>
      <c r="D219" s="355" t="s">
        <v>451</v>
      </c>
      <c r="E219" s="355">
        <v>0</v>
      </c>
      <c r="F219" s="355" t="s">
        <v>2271</v>
      </c>
      <c r="G219" s="355" t="s">
        <v>2271</v>
      </c>
    </row>
    <row r="220" spans="1:7" x14ac:dyDescent="0.3">
      <c r="A220" s="294" t="s">
        <v>796</v>
      </c>
      <c r="B220" s="294" t="s">
        <v>797</v>
      </c>
      <c r="C220" s="355" t="s">
        <v>451</v>
      </c>
      <c r="D220" s="355" t="s">
        <v>451</v>
      </c>
      <c r="E220" s="355">
        <v>0</v>
      </c>
      <c r="F220" s="355" t="s">
        <v>2271</v>
      </c>
      <c r="G220" s="355" t="s">
        <v>2271</v>
      </c>
    </row>
    <row r="221" spans="1:7" x14ac:dyDescent="0.3">
      <c r="A221" s="294" t="s">
        <v>798</v>
      </c>
      <c r="B221" s="294" t="s">
        <v>799</v>
      </c>
      <c r="C221" s="355" t="s">
        <v>451</v>
      </c>
      <c r="D221" s="355" t="s">
        <v>451</v>
      </c>
      <c r="E221" s="355">
        <v>0</v>
      </c>
      <c r="F221" s="355" t="s">
        <v>2271</v>
      </c>
      <c r="G221" s="355" t="s">
        <v>2271</v>
      </c>
    </row>
    <row r="222" spans="1:7" x14ac:dyDescent="0.3">
      <c r="A222" s="294" t="s">
        <v>800</v>
      </c>
      <c r="B222" s="294" t="s">
        <v>801</v>
      </c>
      <c r="C222" s="355" t="s">
        <v>451</v>
      </c>
      <c r="D222" s="355" t="s">
        <v>451</v>
      </c>
      <c r="E222" s="355">
        <v>0</v>
      </c>
      <c r="F222" s="355" t="s">
        <v>2271</v>
      </c>
      <c r="G222" s="355" t="s">
        <v>2271</v>
      </c>
    </row>
    <row r="223" spans="1:7" x14ac:dyDescent="0.3">
      <c r="A223" s="294" t="s">
        <v>802</v>
      </c>
      <c r="B223" s="294" t="s">
        <v>803</v>
      </c>
      <c r="C223" s="355" t="s">
        <v>451</v>
      </c>
      <c r="D223" s="355" t="s">
        <v>451</v>
      </c>
      <c r="E223" s="355">
        <v>0</v>
      </c>
      <c r="F223" s="355" t="s">
        <v>2271</v>
      </c>
      <c r="G223" s="355" t="s">
        <v>2271</v>
      </c>
    </row>
    <row r="224" spans="1:7" x14ac:dyDescent="0.3">
      <c r="A224" s="294" t="s">
        <v>804</v>
      </c>
      <c r="B224" s="294" t="s">
        <v>805</v>
      </c>
      <c r="C224" s="355" t="s">
        <v>451</v>
      </c>
      <c r="D224" s="355" t="s">
        <v>451</v>
      </c>
      <c r="E224" s="355">
        <v>0</v>
      </c>
      <c r="F224" s="355" t="s">
        <v>2271</v>
      </c>
      <c r="G224" s="355" t="s">
        <v>2271</v>
      </c>
    </row>
    <row r="225" spans="1:7" x14ac:dyDescent="0.3">
      <c r="A225" s="294" t="s">
        <v>806</v>
      </c>
      <c r="B225" s="294" t="s">
        <v>807</v>
      </c>
      <c r="C225" s="355" t="s">
        <v>451</v>
      </c>
      <c r="D225" s="355" t="s">
        <v>451</v>
      </c>
      <c r="E225" s="355">
        <v>0</v>
      </c>
      <c r="F225" s="355" t="s">
        <v>2271</v>
      </c>
      <c r="G225" s="355" t="s">
        <v>2271</v>
      </c>
    </row>
    <row r="226" spans="1:7" x14ac:dyDescent="0.3">
      <c r="A226" s="294" t="s">
        <v>808</v>
      </c>
      <c r="B226" s="294" t="s">
        <v>809</v>
      </c>
      <c r="C226" s="355" t="s">
        <v>451</v>
      </c>
      <c r="D226" s="355" t="s">
        <v>451</v>
      </c>
      <c r="E226" s="355">
        <v>0</v>
      </c>
      <c r="F226" s="355" t="s">
        <v>2271</v>
      </c>
      <c r="G226" s="355" t="s">
        <v>2271</v>
      </c>
    </row>
    <row r="227" spans="1:7" x14ac:dyDescent="0.3">
      <c r="A227" s="294" t="s">
        <v>810</v>
      </c>
      <c r="B227" s="324" t="s">
        <v>10</v>
      </c>
      <c r="C227" s="355">
        <v>0</v>
      </c>
      <c r="D227" s="355">
        <v>0</v>
      </c>
      <c r="E227" s="355">
        <v>0</v>
      </c>
      <c r="F227" s="355">
        <v>0</v>
      </c>
      <c r="G227" s="355">
        <v>0</v>
      </c>
    </row>
    <row r="228" spans="1:7" x14ac:dyDescent="0.3">
      <c r="A228" s="294" t="s">
        <v>1362</v>
      </c>
      <c r="B228" s="375" t="s">
        <v>811</v>
      </c>
      <c r="C228" s="355" t="s">
        <v>451</v>
      </c>
      <c r="G228" s="294"/>
    </row>
    <row r="229" spans="1:7" x14ac:dyDescent="0.3">
      <c r="A229" s="294" t="s">
        <v>1363</v>
      </c>
      <c r="B229" s="375" t="s">
        <v>812</v>
      </c>
      <c r="C229" s="355" t="s">
        <v>451</v>
      </c>
      <c r="G229" s="294"/>
    </row>
    <row r="230" spans="1:7" x14ac:dyDescent="0.3">
      <c r="A230" s="294" t="s">
        <v>1364</v>
      </c>
      <c r="B230" s="375" t="s">
        <v>813</v>
      </c>
      <c r="C230" s="355" t="s">
        <v>451</v>
      </c>
      <c r="G230" s="294"/>
    </row>
    <row r="231" spans="1:7" x14ac:dyDescent="0.3">
      <c r="A231" s="294" t="s">
        <v>1365</v>
      </c>
      <c r="B231" s="375" t="s">
        <v>814</v>
      </c>
      <c r="C231" s="355" t="s">
        <v>451</v>
      </c>
      <c r="G231" s="294"/>
    </row>
    <row r="232" spans="1:7" x14ac:dyDescent="0.3">
      <c r="A232" s="294" t="s">
        <v>1366</v>
      </c>
      <c r="B232" s="375" t="s">
        <v>815</v>
      </c>
      <c r="C232" s="355" t="s">
        <v>451</v>
      </c>
      <c r="G232" s="294"/>
    </row>
    <row r="233" spans="1:7" x14ac:dyDescent="0.3">
      <c r="A233" s="294" t="s">
        <v>1367</v>
      </c>
      <c r="B233" s="375" t="s">
        <v>816</v>
      </c>
      <c r="C233" s="355" t="s">
        <v>451</v>
      </c>
      <c r="G233" s="294"/>
    </row>
    <row r="234" spans="1:7" x14ac:dyDescent="0.3">
      <c r="A234" s="294" t="s">
        <v>1368</v>
      </c>
      <c r="B234" s="324"/>
      <c r="C234" s="322"/>
      <c r="G234" s="294"/>
    </row>
    <row r="235" spans="1:7" x14ac:dyDescent="0.3">
      <c r="A235" s="294" t="s">
        <v>1369</v>
      </c>
      <c r="B235" s="324"/>
      <c r="C235" s="322"/>
      <c r="G235" s="294"/>
    </row>
    <row r="236" spans="1:7" x14ac:dyDescent="0.3">
      <c r="A236" s="294" t="s">
        <v>1370</v>
      </c>
      <c r="B236" s="324"/>
      <c r="C236" s="322"/>
      <c r="G236" s="294"/>
    </row>
    <row r="237" spans="1:7" ht="15" customHeight="1" x14ac:dyDescent="0.3">
      <c r="A237" s="315"/>
      <c r="B237" s="316" t="s">
        <v>817</v>
      </c>
      <c r="C237" s="315" t="s">
        <v>777</v>
      </c>
      <c r="D237" s="315" t="s">
        <v>778</v>
      </c>
      <c r="E237" s="317"/>
      <c r="F237" s="315" t="s">
        <v>686</v>
      </c>
      <c r="G237" s="315" t="s">
        <v>779</v>
      </c>
    </row>
    <row r="238" spans="1:7" x14ac:dyDescent="0.3">
      <c r="A238" s="294" t="s">
        <v>818</v>
      </c>
      <c r="B238" s="294" t="s">
        <v>792</v>
      </c>
      <c r="C238" s="355">
        <v>0.43017516283936391</v>
      </c>
      <c r="D238" s="355"/>
      <c r="E238" s="355"/>
      <c r="F238" s="355"/>
      <c r="G238" s="355"/>
    </row>
    <row r="239" spans="1:7" x14ac:dyDescent="0.3">
      <c r="C239" s="355"/>
      <c r="D239" s="355"/>
      <c r="E239" s="355"/>
      <c r="F239" s="355"/>
      <c r="G239" s="355"/>
    </row>
    <row r="240" spans="1:7" x14ac:dyDescent="0.3">
      <c r="B240" s="313" t="s">
        <v>793</v>
      </c>
      <c r="C240" s="355"/>
      <c r="D240" s="355"/>
      <c r="E240" s="355"/>
      <c r="F240" s="355"/>
      <c r="G240" s="355"/>
    </row>
    <row r="241" spans="1:7" x14ac:dyDescent="0.3">
      <c r="A241" s="294" t="s">
        <v>819</v>
      </c>
      <c r="B241" s="294" t="s">
        <v>795</v>
      </c>
      <c r="C241" s="319">
        <v>2648.8833316599998</v>
      </c>
      <c r="D241" s="355" t="s">
        <v>451</v>
      </c>
      <c r="E241" s="355">
        <v>0</v>
      </c>
      <c r="F241" s="350">
        <v>0.76681073061600136</v>
      </c>
      <c r="G241" s="355" t="s">
        <v>2271</v>
      </c>
    </row>
    <row r="242" spans="1:7" x14ac:dyDescent="0.3">
      <c r="A242" s="294" t="s">
        <v>820</v>
      </c>
      <c r="B242" s="294" t="s">
        <v>797</v>
      </c>
      <c r="C242" s="319">
        <v>182.86554200999998</v>
      </c>
      <c r="D242" s="355" t="s">
        <v>451</v>
      </c>
      <c r="E242" s="355">
        <v>0</v>
      </c>
      <c r="F242" s="350">
        <v>5.2936744399876681E-2</v>
      </c>
      <c r="G242" s="355" t="s">
        <v>2271</v>
      </c>
    </row>
    <row r="243" spans="1:7" x14ac:dyDescent="0.3">
      <c r="A243" s="294" t="s">
        <v>821</v>
      </c>
      <c r="B243" s="294" t="s">
        <v>799</v>
      </c>
      <c r="C243" s="319">
        <v>175.72404675000001</v>
      </c>
      <c r="D243" s="355" t="s">
        <v>451</v>
      </c>
      <c r="E243" s="355">
        <v>0</v>
      </c>
      <c r="F243" s="350">
        <v>5.0869392043297247E-2</v>
      </c>
      <c r="G243" s="355" t="s">
        <v>2271</v>
      </c>
    </row>
    <row r="244" spans="1:7" x14ac:dyDescent="0.3">
      <c r="A244" s="294" t="s">
        <v>822</v>
      </c>
      <c r="B244" s="294" t="s">
        <v>801</v>
      </c>
      <c r="C244" s="319">
        <v>108.98932207999999</v>
      </c>
      <c r="D244" s="355" t="s">
        <v>451</v>
      </c>
      <c r="E244" s="355">
        <v>0</v>
      </c>
      <c r="F244" s="350">
        <v>3.1550722032417065E-2</v>
      </c>
      <c r="G244" s="355" t="s">
        <v>2271</v>
      </c>
    </row>
    <row r="245" spans="1:7" x14ac:dyDescent="0.3">
      <c r="A245" s="294" t="s">
        <v>823</v>
      </c>
      <c r="B245" s="294" t="s">
        <v>803</v>
      </c>
      <c r="C245" s="319">
        <v>88.284075090000002</v>
      </c>
      <c r="D245" s="355" t="s">
        <v>451</v>
      </c>
      <c r="E245" s="355">
        <v>0</v>
      </c>
      <c r="F245" s="350">
        <v>2.5556873461503652E-2</v>
      </c>
      <c r="G245" s="355" t="s">
        <v>2271</v>
      </c>
    </row>
    <row r="246" spans="1:7" x14ac:dyDescent="0.3">
      <c r="A246" s="294" t="s">
        <v>824</v>
      </c>
      <c r="B246" s="294" t="s">
        <v>805</v>
      </c>
      <c r="C246" s="319">
        <v>72.368433199999998</v>
      </c>
      <c r="D246" s="355" t="s">
        <v>451</v>
      </c>
      <c r="E246" s="355">
        <v>0</v>
      </c>
      <c r="F246" s="350">
        <v>2.0949541443507462E-2</v>
      </c>
      <c r="G246" s="355" t="s">
        <v>2271</v>
      </c>
    </row>
    <row r="247" spans="1:7" x14ac:dyDescent="0.3">
      <c r="A247" s="294" t="s">
        <v>825</v>
      </c>
      <c r="B247" s="294" t="s">
        <v>807</v>
      </c>
      <c r="C247" s="319">
        <v>56.054411109999997</v>
      </c>
      <c r="D247" s="355" t="s">
        <v>451</v>
      </c>
      <c r="E247" s="355">
        <v>0</v>
      </c>
      <c r="F247" s="350">
        <v>1.622688452291033E-2</v>
      </c>
      <c r="G247" s="355" t="s">
        <v>2271</v>
      </c>
    </row>
    <row r="248" spans="1:7" x14ac:dyDescent="0.3">
      <c r="A248" s="294" t="s">
        <v>826</v>
      </c>
      <c r="B248" s="294" t="s">
        <v>809</v>
      </c>
      <c r="C248" s="319">
        <v>121.24693571</v>
      </c>
      <c r="D248" s="355" t="s">
        <v>451</v>
      </c>
      <c r="E248" s="355">
        <v>0</v>
      </c>
      <c r="F248" s="350">
        <v>3.5099111480486354E-2</v>
      </c>
      <c r="G248" s="355" t="s">
        <v>2271</v>
      </c>
    </row>
    <row r="249" spans="1:7" x14ac:dyDescent="0.3">
      <c r="A249" s="294" t="s">
        <v>827</v>
      </c>
      <c r="B249" s="324" t="s">
        <v>10</v>
      </c>
      <c r="C249" s="319">
        <v>3454.4160976099993</v>
      </c>
      <c r="D249" s="355">
        <v>0</v>
      </c>
      <c r="E249" s="355">
        <v>0</v>
      </c>
      <c r="F249" s="350">
        <v>1.0000000000000002</v>
      </c>
      <c r="G249" s="355">
        <v>0</v>
      </c>
    </row>
    <row r="250" spans="1:7" x14ac:dyDescent="0.3">
      <c r="A250" s="294" t="s">
        <v>828</v>
      </c>
      <c r="B250" s="339" t="s">
        <v>811</v>
      </c>
      <c r="C250" s="319">
        <v>33.47373545</v>
      </c>
      <c r="D250" s="355">
        <v>0</v>
      </c>
      <c r="E250" s="355">
        <v>0</v>
      </c>
      <c r="F250" s="350">
        <v>9.6901283760110462E-3</v>
      </c>
      <c r="G250" s="355" t="s">
        <v>2271</v>
      </c>
    </row>
    <row r="251" spans="1:7" x14ac:dyDescent="0.3">
      <c r="A251" s="294" t="s">
        <v>829</v>
      </c>
      <c r="B251" s="339" t="s">
        <v>812</v>
      </c>
      <c r="C251" s="319">
        <v>40.111702579999999</v>
      </c>
      <c r="D251" s="355">
        <v>0</v>
      </c>
      <c r="E251" s="355">
        <v>0</v>
      </c>
      <c r="F251" s="350">
        <v>1.1611717131515225E-2</v>
      </c>
      <c r="G251" s="355" t="s">
        <v>2271</v>
      </c>
    </row>
    <row r="252" spans="1:7" x14ac:dyDescent="0.3">
      <c r="A252" s="294" t="s">
        <v>830</v>
      </c>
      <c r="B252" s="339" t="s">
        <v>813</v>
      </c>
      <c r="C252" s="319">
        <v>24.203020899999999</v>
      </c>
      <c r="D252" s="355">
        <v>0</v>
      </c>
      <c r="E252" s="355">
        <v>0</v>
      </c>
      <c r="F252" s="350">
        <v>7.006399986598401E-3</v>
      </c>
      <c r="G252" s="355" t="s">
        <v>2271</v>
      </c>
    </row>
    <row r="253" spans="1:7" x14ac:dyDescent="0.3">
      <c r="A253" s="294" t="s">
        <v>831</v>
      </c>
      <c r="B253" s="339" t="s">
        <v>814</v>
      </c>
      <c r="C253" s="319">
        <v>15.322522390000001</v>
      </c>
      <c r="D253" s="355">
        <v>0</v>
      </c>
      <c r="E253" s="355">
        <v>0</v>
      </c>
      <c r="F253" s="350">
        <v>4.4356331018145633E-3</v>
      </c>
      <c r="G253" s="355" t="s">
        <v>2271</v>
      </c>
    </row>
    <row r="254" spans="1:7" x14ac:dyDescent="0.3">
      <c r="A254" s="294" t="s">
        <v>832</v>
      </c>
      <c r="B254" s="339" t="s">
        <v>815</v>
      </c>
      <c r="C254" s="319">
        <v>3.19125652</v>
      </c>
      <c r="D254" s="355">
        <v>0</v>
      </c>
      <c r="E254" s="355">
        <v>0</v>
      </c>
      <c r="F254" s="350">
        <v>9.2381937491778398E-4</v>
      </c>
      <c r="G254" s="355" t="s">
        <v>2271</v>
      </c>
    </row>
    <row r="255" spans="1:7" x14ac:dyDescent="0.3">
      <c r="A255" s="294" t="s">
        <v>833</v>
      </c>
      <c r="B255" s="339" t="s">
        <v>816</v>
      </c>
      <c r="C255" s="319">
        <v>4.9446978699999997</v>
      </c>
      <c r="D255" s="355">
        <v>0</v>
      </c>
      <c r="E255" s="355">
        <v>0</v>
      </c>
      <c r="F255" s="350">
        <v>1.4314135096293347E-3</v>
      </c>
      <c r="G255" s="355" t="s">
        <v>2271</v>
      </c>
    </row>
    <row r="256" spans="1:7" x14ac:dyDescent="0.3">
      <c r="A256" s="294" t="s">
        <v>1371</v>
      </c>
      <c r="B256" s="339"/>
      <c r="C256" s="319"/>
      <c r="F256" s="362"/>
      <c r="G256" s="294"/>
    </row>
    <row r="257" spans="1:7" x14ac:dyDescent="0.3">
      <c r="A257" s="294" t="s">
        <v>1372</v>
      </c>
      <c r="B257" s="339"/>
      <c r="C257" s="319"/>
      <c r="F257" s="362"/>
      <c r="G257" s="294"/>
    </row>
    <row r="258" spans="1:7" x14ac:dyDescent="0.3">
      <c r="A258" s="294" t="s">
        <v>1373</v>
      </c>
      <c r="B258" s="339"/>
      <c r="C258" s="319"/>
      <c r="F258" s="362"/>
      <c r="G258" s="294"/>
    </row>
    <row r="259" spans="1:7" ht="15" customHeight="1" x14ac:dyDescent="0.3">
      <c r="A259" s="315"/>
      <c r="B259" s="316" t="s">
        <v>834</v>
      </c>
      <c r="C259" s="315" t="s">
        <v>686</v>
      </c>
      <c r="D259" s="315"/>
      <c r="E259" s="317"/>
      <c r="F259" s="315"/>
      <c r="G259" s="315"/>
    </row>
    <row r="260" spans="1:7" x14ac:dyDescent="0.3">
      <c r="A260" s="294" t="s">
        <v>835</v>
      </c>
      <c r="B260" s="294" t="s">
        <v>836</v>
      </c>
      <c r="C260" s="321">
        <v>0</v>
      </c>
      <c r="E260" s="335"/>
      <c r="F260" s="335"/>
      <c r="G260" s="335"/>
    </row>
    <row r="261" spans="1:7" x14ac:dyDescent="0.3">
      <c r="A261" s="294" t="s">
        <v>837</v>
      </c>
      <c r="B261" s="294" t="s">
        <v>838</v>
      </c>
      <c r="C261" s="321">
        <v>2.6111522483997899E-2</v>
      </c>
      <c r="E261" s="335"/>
      <c r="F261" s="335"/>
    </row>
    <row r="262" spans="1:7" x14ac:dyDescent="0.3">
      <c r="A262" s="294" t="s">
        <v>839</v>
      </c>
      <c r="B262" s="294" t="s">
        <v>840</v>
      </c>
      <c r="C262" s="321">
        <v>0</v>
      </c>
      <c r="E262" s="335"/>
      <c r="F262" s="335"/>
    </row>
    <row r="263" spans="1:7" x14ac:dyDescent="0.3">
      <c r="A263" s="294" t="s">
        <v>841</v>
      </c>
      <c r="B263" s="294" t="s">
        <v>2286</v>
      </c>
      <c r="C263" s="321">
        <v>0</v>
      </c>
      <c r="E263" s="335"/>
      <c r="F263" s="335"/>
    </row>
    <row r="264" spans="1:7" x14ac:dyDescent="0.3">
      <c r="A264" s="294" t="s">
        <v>1374</v>
      </c>
      <c r="B264" s="294" t="s">
        <v>9</v>
      </c>
      <c r="C264" s="321">
        <v>0.97388847751600205</v>
      </c>
      <c r="E264" s="335"/>
      <c r="F264" s="335"/>
    </row>
    <row r="265" spans="1:7" x14ac:dyDescent="0.3">
      <c r="A265" s="294" t="s">
        <v>842</v>
      </c>
      <c r="B265" s="339" t="s">
        <v>843</v>
      </c>
      <c r="C265" s="321">
        <v>0.78782770904120558</v>
      </c>
      <c r="E265" s="335"/>
      <c r="F265" s="335"/>
    </row>
    <row r="266" spans="1:7" x14ac:dyDescent="0.3">
      <c r="A266" s="294" t="s">
        <v>844</v>
      </c>
      <c r="B266" s="339" t="s">
        <v>668</v>
      </c>
      <c r="C266" s="321">
        <v>7.2094131039208503E-2</v>
      </c>
      <c r="E266" s="335"/>
      <c r="F266" s="335"/>
    </row>
    <row r="267" spans="1:7" x14ac:dyDescent="0.3">
      <c r="A267" s="294" t="s">
        <v>845</v>
      </c>
      <c r="B267" s="339" t="s">
        <v>846</v>
      </c>
      <c r="C267" s="321">
        <v>0.11335033781218244</v>
      </c>
      <c r="E267" s="335"/>
      <c r="F267" s="335"/>
    </row>
    <row r="268" spans="1:7" x14ac:dyDescent="0.3">
      <c r="A268" s="294" t="s">
        <v>847</v>
      </c>
      <c r="B268" s="339" t="s">
        <v>848</v>
      </c>
      <c r="C268" s="321">
        <v>0</v>
      </c>
      <c r="E268" s="335"/>
      <c r="F268" s="335"/>
    </row>
    <row r="269" spans="1:7" x14ac:dyDescent="0.3">
      <c r="A269" s="294" t="s">
        <v>849</v>
      </c>
      <c r="B269" s="339" t="s">
        <v>850</v>
      </c>
      <c r="C269" s="321">
        <v>0</v>
      </c>
      <c r="E269" s="335"/>
      <c r="F269" s="335"/>
    </row>
    <row r="270" spans="1:7" x14ac:dyDescent="0.3">
      <c r="A270" s="294" t="s">
        <v>1375</v>
      </c>
      <c r="B270" s="339"/>
      <c r="C270" s="321"/>
      <c r="E270" s="335"/>
      <c r="F270" s="335"/>
    </row>
    <row r="271" spans="1:7" x14ac:dyDescent="0.3">
      <c r="A271" s="294" t="s">
        <v>1376</v>
      </c>
      <c r="B271" s="339"/>
      <c r="C271" s="321"/>
      <c r="E271" s="335"/>
      <c r="F271" s="335"/>
    </row>
    <row r="272" spans="1:7" x14ac:dyDescent="0.3">
      <c r="A272" s="294" t="s">
        <v>1377</v>
      </c>
      <c r="B272" s="339"/>
      <c r="C272" s="321"/>
      <c r="E272" s="335"/>
      <c r="F272" s="335"/>
    </row>
    <row r="273" spans="1:7" x14ac:dyDescent="0.3">
      <c r="A273" s="294" t="s">
        <v>1378</v>
      </c>
      <c r="B273" s="339"/>
      <c r="C273" s="321"/>
      <c r="E273" s="335"/>
      <c r="F273" s="335"/>
    </row>
    <row r="274" spans="1:7" x14ac:dyDescent="0.3">
      <c r="A274" s="294" t="s">
        <v>1379</v>
      </c>
      <c r="B274" s="339"/>
      <c r="C274" s="321"/>
      <c r="E274" s="335"/>
      <c r="F274" s="335"/>
    </row>
    <row r="275" spans="1:7" x14ac:dyDescent="0.3">
      <c r="A275" s="294" t="s">
        <v>1380</v>
      </c>
      <c r="B275" s="339"/>
      <c r="C275" s="321"/>
      <c r="E275" s="335"/>
      <c r="F275" s="335"/>
    </row>
    <row r="276" spans="1:7" ht="15" customHeight="1" x14ac:dyDescent="0.3">
      <c r="A276" s="315"/>
      <c r="B276" s="316" t="s">
        <v>851</v>
      </c>
      <c r="C276" s="315" t="s">
        <v>686</v>
      </c>
      <c r="D276" s="315"/>
      <c r="E276" s="317"/>
      <c r="F276" s="315"/>
      <c r="G276" s="318"/>
    </row>
    <row r="277" spans="1:7" x14ac:dyDescent="0.3">
      <c r="A277" s="294" t="s">
        <v>852</v>
      </c>
      <c r="B277" s="294" t="s">
        <v>2299</v>
      </c>
      <c r="C277" s="321">
        <v>1</v>
      </c>
      <c r="E277" s="292"/>
      <c r="F277" s="292"/>
    </row>
    <row r="278" spans="1:7" x14ac:dyDescent="0.3">
      <c r="A278" s="294" t="s">
        <v>853</v>
      </c>
      <c r="B278" s="294" t="s">
        <v>854</v>
      </c>
      <c r="C278" s="321">
        <v>0</v>
      </c>
      <c r="E278" s="292"/>
      <c r="F278" s="292"/>
    </row>
    <row r="279" spans="1:7" x14ac:dyDescent="0.3">
      <c r="A279" s="294" t="s">
        <v>855</v>
      </c>
      <c r="B279" s="294" t="s">
        <v>9</v>
      </c>
      <c r="C279" s="321">
        <v>0</v>
      </c>
      <c r="E279" s="292"/>
      <c r="F279" s="292"/>
    </row>
    <row r="280" spans="1:7" x14ac:dyDescent="0.3">
      <c r="A280" s="294" t="s">
        <v>1381</v>
      </c>
      <c r="C280" s="321"/>
      <c r="E280" s="292"/>
      <c r="F280" s="292"/>
    </row>
    <row r="281" spans="1:7" x14ac:dyDescent="0.3">
      <c r="A281" s="294" t="s">
        <v>1382</v>
      </c>
      <c r="C281" s="321"/>
      <c r="E281" s="292"/>
      <c r="F281" s="292"/>
    </row>
    <row r="282" spans="1:7" x14ac:dyDescent="0.3">
      <c r="A282" s="294" t="s">
        <v>1383</v>
      </c>
      <c r="C282" s="321"/>
      <c r="E282" s="292"/>
      <c r="F282" s="292"/>
    </row>
    <row r="283" spans="1:7" x14ac:dyDescent="0.3">
      <c r="A283" s="294" t="s">
        <v>1384</v>
      </c>
      <c r="C283" s="321"/>
      <c r="E283" s="292"/>
      <c r="F283" s="292"/>
    </row>
    <row r="284" spans="1:7" x14ac:dyDescent="0.3">
      <c r="A284" s="294" t="s">
        <v>1385</v>
      </c>
      <c r="C284" s="321"/>
      <c r="E284" s="292"/>
      <c r="F284" s="292"/>
    </row>
    <row r="285" spans="1:7" x14ac:dyDescent="0.3">
      <c r="A285" s="294" t="s">
        <v>1386</v>
      </c>
      <c r="C285" s="321"/>
      <c r="E285" s="292"/>
      <c r="F285" s="292"/>
    </row>
    <row r="286" spans="1:7" x14ac:dyDescent="0.3">
      <c r="A286" s="429"/>
      <c r="B286" s="429" t="s">
        <v>1697</v>
      </c>
      <c r="C286" s="429" t="s">
        <v>442</v>
      </c>
      <c r="D286" s="429" t="s">
        <v>1698</v>
      </c>
      <c r="E286" s="429"/>
      <c r="F286" s="429" t="s">
        <v>686</v>
      </c>
      <c r="G286" s="429" t="s">
        <v>1699</v>
      </c>
    </row>
    <row r="287" spans="1:7" x14ac:dyDescent="0.3">
      <c r="A287" s="402" t="s">
        <v>1700</v>
      </c>
      <c r="B287" s="403" t="s">
        <v>144</v>
      </c>
      <c r="C287" s="436">
        <v>38.123012509999995</v>
      </c>
      <c r="D287" s="436">
        <v>4</v>
      </c>
      <c r="E287" s="427"/>
      <c r="F287" s="425">
        <f>IF($C$305=0,"",IF(C287="[For completion]","",C287/$C$305))</f>
        <v>1.1036022133117319E-2</v>
      </c>
      <c r="G287" s="425">
        <f>IF($D$305=0,"",IF(D287="[For completion]","",D287/$D$305))</f>
        <v>3.5149384885764497E-3</v>
      </c>
    </row>
    <row r="288" spans="1:7" x14ac:dyDescent="0.3">
      <c r="A288" s="402" t="s">
        <v>1702</v>
      </c>
      <c r="B288" s="403" t="s">
        <v>1838</v>
      </c>
      <c r="C288" s="436">
        <v>102.23279319</v>
      </c>
      <c r="D288" s="436">
        <v>19</v>
      </c>
      <c r="E288" s="427"/>
      <c r="F288" s="425">
        <f t="shared" ref="F288:F304" si="0">IF($C$305=0,"",IF(C288="[For completion]","",C288/$C$305))</f>
        <v>2.9594811482416231E-2</v>
      </c>
      <c r="G288" s="425">
        <f t="shared" ref="G288:G304" si="1">IF($D$305=0,"",IF(D288="[For completion]","",D288/$D$305))</f>
        <v>1.6695957820738138E-2</v>
      </c>
    </row>
    <row r="289" spans="1:7" x14ac:dyDescent="0.3">
      <c r="A289" s="402" t="s">
        <v>1703</v>
      </c>
      <c r="B289" s="403" t="s">
        <v>1839</v>
      </c>
      <c r="C289" s="436">
        <v>1695.9771462000001</v>
      </c>
      <c r="D289" s="436">
        <v>179</v>
      </c>
      <c r="E289" s="427"/>
      <c r="F289" s="425">
        <f t="shared" si="0"/>
        <v>0.49095913702556321</v>
      </c>
      <c r="G289" s="425">
        <f t="shared" si="1"/>
        <v>0.15729349736379614</v>
      </c>
    </row>
    <row r="290" spans="1:7" x14ac:dyDescent="0.3">
      <c r="A290" s="402" t="s">
        <v>1704</v>
      </c>
      <c r="B290" s="403" t="s">
        <v>1840</v>
      </c>
      <c r="C290" s="436">
        <v>649.36880172999997</v>
      </c>
      <c r="D290" s="436">
        <v>141</v>
      </c>
      <c r="E290" s="427"/>
      <c r="F290" s="425">
        <f t="shared" si="0"/>
        <v>0.18798221852400385</v>
      </c>
      <c r="G290" s="425">
        <f t="shared" si="1"/>
        <v>0.12390158172231985</v>
      </c>
    </row>
    <row r="291" spans="1:7" x14ac:dyDescent="0.3">
      <c r="A291" s="402" t="s">
        <v>1705</v>
      </c>
      <c r="B291" s="403" t="s">
        <v>1841</v>
      </c>
      <c r="C291" s="436">
        <v>129.24800906999999</v>
      </c>
      <c r="D291" s="436">
        <v>53</v>
      </c>
      <c r="E291" s="427"/>
      <c r="F291" s="425">
        <f t="shared" si="0"/>
        <v>3.7415298394472767E-2</v>
      </c>
      <c r="G291" s="425">
        <f t="shared" si="1"/>
        <v>4.6572934973637958E-2</v>
      </c>
    </row>
    <row r="292" spans="1:7" x14ac:dyDescent="0.3">
      <c r="A292" s="402" t="s">
        <v>1706</v>
      </c>
      <c r="B292" s="403" t="s">
        <v>1842</v>
      </c>
      <c r="C292" s="436">
        <v>35.534608219999996</v>
      </c>
      <c r="D292" s="436">
        <v>9</v>
      </c>
      <c r="E292" s="427"/>
      <c r="F292" s="425">
        <f t="shared" si="0"/>
        <v>1.0286719149088897E-2</v>
      </c>
      <c r="G292" s="425">
        <f t="shared" si="1"/>
        <v>7.9086115992970125E-3</v>
      </c>
    </row>
    <row r="293" spans="1:7" x14ac:dyDescent="0.3">
      <c r="A293" s="402" t="s">
        <v>1707</v>
      </c>
      <c r="B293" s="403" t="s">
        <v>1843</v>
      </c>
      <c r="C293" s="436">
        <v>3.9652099900000004</v>
      </c>
      <c r="D293" s="436">
        <v>10</v>
      </c>
      <c r="E293" s="427"/>
      <c r="F293" s="425">
        <f t="shared" si="0"/>
        <v>1.1478669268494782E-3</v>
      </c>
      <c r="G293" s="425">
        <f t="shared" si="1"/>
        <v>8.7873462214411256E-3</v>
      </c>
    </row>
    <row r="294" spans="1:7" x14ac:dyDescent="0.3">
      <c r="A294" s="402" t="s">
        <v>1708</v>
      </c>
      <c r="B294" s="403" t="s">
        <v>1849</v>
      </c>
      <c r="C294" s="436">
        <v>0</v>
      </c>
      <c r="D294" s="436">
        <v>0</v>
      </c>
      <c r="E294" s="427"/>
      <c r="F294" s="425">
        <f t="shared" si="0"/>
        <v>0</v>
      </c>
      <c r="G294" s="425">
        <f t="shared" si="1"/>
        <v>0</v>
      </c>
    </row>
    <row r="295" spans="1:7" x14ac:dyDescent="0.3">
      <c r="A295" s="402" t="s">
        <v>1709</v>
      </c>
      <c r="B295" s="403" t="s">
        <v>1844</v>
      </c>
      <c r="C295" s="436">
        <v>0.18118033</v>
      </c>
      <c r="D295" s="436">
        <v>1</v>
      </c>
      <c r="E295" s="427"/>
      <c r="F295" s="425">
        <f t="shared" si="0"/>
        <v>5.2448901603487158E-5</v>
      </c>
      <c r="G295" s="425">
        <f t="shared" si="1"/>
        <v>8.7873462214411243E-4</v>
      </c>
    </row>
    <row r="296" spans="1:7" x14ac:dyDescent="0.3">
      <c r="A296" s="402" t="s">
        <v>1710</v>
      </c>
      <c r="B296" s="403" t="s">
        <v>1845</v>
      </c>
      <c r="C296" s="436">
        <v>418.72583373000003</v>
      </c>
      <c r="D296" s="436">
        <v>94</v>
      </c>
      <c r="E296" s="427"/>
      <c r="F296" s="425">
        <f t="shared" si="0"/>
        <v>0.1212146486991325</v>
      </c>
      <c r="G296" s="425">
        <f t="shared" si="1"/>
        <v>8.2601054481546574E-2</v>
      </c>
    </row>
    <row r="297" spans="1:7" x14ac:dyDescent="0.3">
      <c r="A297" s="402" t="s">
        <v>1711</v>
      </c>
      <c r="B297" s="403" t="s">
        <v>1846</v>
      </c>
      <c r="C297" s="436">
        <v>346.58002349999998</v>
      </c>
      <c r="D297" s="436">
        <v>336</v>
      </c>
      <c r="E297" s="427"/>
      <c r="F297" s="425">
        <f t="shared" si="0"/>
        <v>0.10032955316002441</v>
      </c>
      <c r="G297" s="425">
        <f t="shared" si="1"/>
        <v>0.29525483304042177</v>
      </c>
    </row>
    <row r="298" spans="1:7" x14ac:dyDescent="0.3">
      <c r="A298" s="402" t="s">
        <v>1712</v>
      </c>
      <c r="B298" s="403" t="s">
        <v>1847</v>
      </c>
      <c r="C298" s="436">
        <v>4.2447594100000003</v>
      </c>
      <c r="D298" s="436">
        <v>36</v>
      </c>
      <c r="E298" s="427"/>
      <c r="F298" s="425">
        <f t="shared" si="0"/>
        <v>1.2287921576562214E-3</v>
      </c>
      <c r="G298" s="425">
        <f t="shared" si="1"/>
        <v>3.163444639718805E-2</v>
      </c>
    </row>
    <row r="299" spans="1:7" x14ac:dyDescent="0.3">
      <c r="A299" s="402" t="s">
        <v>1713</v>
      </c>
      <c r="B299" s="403" t="s">
        <v>1848</v>
      </c>
      <c r="C299" s="436">
        <v>1.8051580300000001</v>
      </c>
      <c r="D299" s="436">
        <v>12</v>
      </c>
      <c r="E299" s="427"/>
      <c r="F299" s="425">
        <f t="shared" si="0"/>
        <v>5.2256531321150991E-4</v>
      </c>
      <c r="G299" s="425">
        <f t="shared" si="1"/>
        <v>1.054481546572935E-2</v>
      </c>
    </row>
    <row r="300" spans="1:7" x14ac:dyDescent="0.3">
      <c r="A300" s="402" t="s">
        <v>1714</v>
      </c>
      <c r="B300" s="403" t="s">
        <v>1967</v>
      </c>
      <c r="C300" s="436">
        <v>26.242616980000001</v>
      </c>
      <c r="D300" s="436">
        <v>217</v>
      </c>
      <c r="E300" s="427"/>
      <c r="F300" s="425">
        <f t="shared" ref="F300" si="2">IF($C$305=0,"",IF(C300="[For completion]","",C300/$C$305))</f>
        <v>7.5968314871819771E-3</v>
      </c>
      <c r="G300" s="425">
        <f t="shared" ref="G300" si="3">IF($D$305=0,"",IF(D300="[For completion]","",D300/$D$305))</f>
        <v>0.19068541300527242</v>
      </c>
    </row>
    <row r="301" spans="1:7" x14ac:dyDescent="0.3">
      <c r="A301" s="402" t="s">
        <v>1715</v>
      </c>
      <c r="B301" s="313" t="s">
        <v>1701</v>
      </c>
      <c r="C301" s="319" t="s">
        <v>451</v>
      </c>
      <c r="D301" s="319" t="s">
        <v>451</v>
      </c>
      <c r="E301" s="427"/>
      <c r="F301" s="425"/>
      <c r="G301" s="425"/>
    </row>
    <row r="302" spans="1:7" x14ac:dyDescent="0.3">
      <c r="A302" s="402" t="s">
        <v>1716</v>
      </c>
      <c r="B302" s="313" t="s">
        <v>1701</v>
      </c>
      <c r="C302" s="319" t="s">
        <v>451</v>
      </c>
      <c r="D302" s="319" t="s">
        <v>451</v>
      </c>
      <c r="E302" s="427"/>
      <c r="F302" s="425"/>
      <c r="G302" s="425"/>
    </row>
    <row r="303" spans="1:7" x14ac:dyDescent="0.3">
      <c r="A303" s="402" t="s">
        <v>1717</v>
      </c>
      <c r="B303" s="313" t="s">
        <v>1701</v>
      </c>
      <c r="C303" s="319" t="s">
        <v>451</v>
      </c>
      <c r="D303" s="319" t="s">
        <v>451</v>
      </c>
      <c r="E303" s="427"/>
      <c r="F303" s="425"/>
      <c r="G303" s="425"/>
    </row>
    <row r="304" spans="1:7" x14ac:dyDescent="0.3">
      <c r="A304" s="402" t="s">
        <v>1718</v>
      </c>
      <c r="B304" s="403" t="s">
        <v>1719</v>
      </c>
      <c r="C304" s="436">
        <v>2.1869446999999997</v>
      </c>
      <c r="D304" s="402">
        <v>27</v>
      </c>
      <c r="E304" s="427"/>
      <c r="F304" s="425">
        <f t="shared" si="0"/>
        <v>6.3308664567819108E-4</v>
      </c>
      <c r="G304" s="425">
        <f t="shared" si="1"/>
        <v>2.3725834797891036E-2</v>
      </c>
    </row>
    <row r="305" spans="1:7" x14ac:dyDescent="0.3">
      <c r="A305" s="402" t="s">
        <v>1720</v>
      </c>
      <c r="B305" s="403" t="s">
        <v>10</v>
      </c>
      <c r="C305" s="436">
        <f>SUM(C287:C304)</f>
        <v>3454.4160975899999</v>
      </c>
      <c r="D305" s="402">
        <f>SUM(D287:D304)</f>
        <v>1138</v>
      </c>
      <c r="E305" s="427"/>
      <c r="F305" s="408">
        <f>SUM(F287:F304)</f>
        <v>0.99999999999999989</v>
      </c>
      <c r="G305" s="408">
        <f>SUM(G287:G304)</f>
        <v>1</v>
      </c>
    </row>
    <row r="306" spans="1:7" x14ac:dyDescent="0.3">
      <c r="A306" s="402" t="s">
        <v>1721</v>
      </c>
      <c r="B306" s="326"/>
      <c r="C306" s="402"/>
      <c r="D306" s="402"/>
      <c r="E306" s="427"/>
      <c r="F306" s="427"/>
      <c r="G306" s="427"/>
    </row>
    <row r="307" spans="1:7" x14ac:dyDescent="0.3">
      <c r="A307" s="402" t="s">
        <v>1722</v>
      </c>
      <c r="B307" s="403"/>
      <c r="C307" s="402"/>
      <c r="D307" s="402"/>
      <c r="E307" s="427"/>
      <c r="F307" s="427"/>
      <c r="G307" s="427"/>
    </row>
    <row r="308" spans="1:7" x14ac:dyDescent="0.3">
      <c r="A308" s="402" t="s">
        <v>1723</v>
      </c>
      <c r="B308" s="403"/>
      <c r="C308" s="402"/>
      <c r="D308" s="402"/>
      <c r="E308" s="427"/>
      <c r="F308" s="427"/>
      <c r="G308" s="427"/>
    </row>
    <row r="309" spans="1:7" x14ac:dyDescent="0.3">
      <c r="A309" s="429"/>
      <c r="B309" s="429" t="s">
        <v>1724</v>
      </c>
      <c r="C309" s="429" t="s">
        <v>442</v>
      </c>
      <c r="D309" s="429" t="s">
        <v>1698</v>
      </c>
      <c r="E309" s="429"/>
      <c r="F309" s="429" t="s">
        <v>686</v>
      </c>
      <c r="G309" s="429" t="s">
        <v>1699</v>
      </c>
    </row>
    <row r="310" spans="1:7" x14ac:dyDescent="0.3">
      <c r="A310" s="402" t="s">
        <v>1725</v>
      </c>
      <c r="B310" s="403" t="s">
        <v>1925</v>
      </c>
      <c r="C310" s="436">
        <v>38.123012509999995</v>
      </c>
      <c r="D310" s="436">
        <v>4</v>
      </c>
      <c r="E310" s="427"/>
      <c r="F310" s="425">
        <f>IF($C$328=0,"",IF(C310="[For completion]","",C310/$C$328))</f>
        <v>1.1036022133117319E-2</v>
      </c>
      <c r="G310" s="425">
        <f>IF($D$328=0,"",IF(D310="[For completion]","",D310/$D$328))</f>
        <v>3.5149384885764497E-3</v>
      </c>
    </row>
    <row r="311" spans="1:7" x14ac:dyDescent="0.3">
      <c r="A311" s="402" t="s">
        <v>1726</v>
      </c>
      <c r="B311" s="403" t="s">
        <v>1926</v>
      </c>
      <c r="C311" s="436">
        <v>102.23279319</v>
      </c>
      <c r="D311" s="436">
        <v>19</v>
      </c>
      <c r="E311" s="427"/>
      <c r="F311" s="425">
        <f t="shared" ref="F311:F322" si="4">IF($C$328=0,"",IF(C311="[For completion]","",C311/$C$328))</f>
        <v>2.9594811482416231E-2</v>
      </c>
      <c r="G311" s="425">
        <f t="shared" ref="G311:G322" si="5">IF($D$328=0,"",IF(D311="[For completion]","",D311/$D$328))</f>
        <v>1.6695957820738138E-2</v>
      </c>
    </row>
    <row r="312" spans="1:7" x14ac:dyDescent="0.3">
      <c r="A312" s="402" t="s">
        <v>1727</v>
      </c>
      <c r="B312" s="403" t="s">
        <v>1927</v>
      </c>
      <c r="C312" s="436">
        <v>1695.9771462000001</v>
      </c>
      <c r="D312" s="436">
        <v>179</v>
      </c>
      <c r="E312" s="427"/>
      <c r="F312" s="425">
        <f t="shared" si="4"/>
        <v>0.49095913702556321</v>
      </c>
      <c r="G312" s="425">
        <f t="shared" si="5"/>
        <v>0.15729349736379614</v>
      </c>
    </row>
    <row r="313" spans="1:7" x14ac:dyDescent="0.3">
      <c r="A313" s="402" t="s">
        <v>1728</v>
      </c>
      <c r="B313" s="403" t="s">
        <v>1928</v>
      </c>
      <c r="C313" s="436">
        <v>649.36880172999997</v>
      </c>
      <c r="D313" s="436">
        <v>141</v>
      </c>
      <c r="E313" s="427"/>
      <c r="F313" s="425">
        <f t="shared" si="4"/>
        <v>0.18798221852400385</v>
      </c>
      <c r="G313" s="425">
        <f t="shared" si="5"/>
        <v>0.12390158172231985</v>
      </c>
    </row>
    <row r="314" spans="1:7" x14ac:dyDescent="0.3">
      <c r="A314" s="402" t="s">
        <v>1729</v>
      </c>
      <c r="B314" s="403" t="s">
        <v>1929</v>
      </c>
      <c r="C314" s="436">
        <v>129.24800906999999</v>
      </c>
      <c r="D314" s="436">
        <v>53</v>
      </c>
      <c r="E314" s="427"/>
      <c r="F314" s="425">
        <f t="shared" si="4"/>
        <v>3.7415298394472767E-2</v>
      </c>
      <c r="G314" s="425">
        <f t="shared" si="5"/>
        <v>4.6572934973637958E-2</v>
      </c>
    </row>
    <row r="315" spans="1:7" x14ac:dyDescent="0.3">
      <c r="A315" s="402" t="s">
        <v>1730</v>
      </c>
      <c r="B315" s="403" t="s">
        <v>1930</v>
      </c>
      <c r="C315" s="436">
        <v>35.534608219999996</v>
      </c>
      <c r="D315" s="436">
        <v>9</v>
      </c>
      <c r="E315" s="427"/>
      <c r="F315" s="425">
        <f t="shared" si="4"/>
        <v>1.0286719149088897E-2</v>
      </c>
      <c r="G315" s="425">
        <f t="shared" si="5"/>
        <v>7.9086115992970125E-3</v>
      </c>
    </row>
    <row r="316" spans="1:7" x14ac:dyDescent="0.3">
      <c r="A316" s="402" t="s">
        <v>1731</v>
      </c>
      <c r="B316" s="403" t="s">
        <v>1850</v>
      </c>
      <c r="C316" s="436">
        <v>3.9652099900000004</v>
      </c>
      <c r="D316" s="436">
        <v>10</v>
      </c>
      <c r="E316" s="427"/>
      <c r="F316" s="425">
        <f t="shared" si="4"/>
        <v>1.1478669268494782E-3</v>
      </c>
      <c r="G316" s="425">
        <f t="shared" si="5"/>
        <v>8.7873462214411256E-3</v>
      </c>
    </row>
    <row r="317" spans="1:7" x14ac:dyDescent="0.3">
      <c r="A317" s="402" t="s">
        <v>1732</v>
      </c>
      <c r="B317" s="403" t="s">
        <v>1931</v>
      </c>
      <c r="C317" s="436">
        <v>0</v>
      </c>
      <c r="D317" s="436">
        <v>0</v>
      </c>
      <c r="E317" s="427"/>
      <c r="F317" s="425">
        <f t="shared" si="4"/>
        <v>0</v>
      </c>
      <c r="G317" s="425">
        <f t="shared" si="5"/>
        <v>0</v>
      </c>
    </row>
    <row r="318" spans="1:7" x14ac:dyDescent="0.3">
      <c r="A318" s="402" t="s">
        <v>1733</v>
      </c>
      <c r="B318" s="403" t="s">
        <v>1932</v>
      </c>
      <c r="C318" s="436">
        <v>0.18118033</v>
      </c>
      <c r="D318" s="436">
        <v>1</v>
      </c>
      <c r="E318" s="427"/>
      <c r="F318" s="425">
        <f t="shared" si="4"/>
        <v>5.2448901603487158E-5</v>
      </c>
      <c r="G318" s="425">
        <f t="shared" si="5"/>
        <v>8.7873462214411243E-4</v>
      </c>
    </row>
    <row r="319" spans="1:7" x14ac:dyDescent="0.3">
      <c r="A319" s="402" t="s">
        <v>1734</v>
      </c>
      <c r="B319" s="403" t="s">
        <v>1933</v>
      </c>
      <c r="C319" s="436">
        <v>418.72583373000003</v>
      </c>
      <c r="D319" s="436">
        <v>94</v>
      </c>
      <c r="E319" s="427"/>
      <c r="F319" s="425">
        <f t="shared" si="4"/>
        <v>0.1212146486991325</v>
      </c>
      <c r="G319" s="425">
        <f t="shared" si="5"/>
        <v>8.2601054481546574E-2</v>
      </c>
    </row>
    <row r="320" spans="1:7" x14ac:dyDescent="0.3">
      <c r="A320" s="402" t="s">
        <v>1735</v>
      </c>
      <c r="B320" s="403" t="s">
        <v>1934</v>
      </c>
      <c r="C320" s="436">
        <v>346.58002349999998</v>
      </c>
      <c r="D320" s="436">
        <v>336</v>
      </c>
      <c r="E320" s="427"/>
      <c r="F320" s="425">
        <f t="shared" si="4"/>
        <v>0.10032955316002441</v>
      </c>
      <c r="G320" s="425">
        <f t="shared" si="5"/>
        <v>0.29525483304042177</v>
      </c>
    </row>
    <row r="321" spans="1:7" x14ac:dyDescent="0.3">
      <c r="A321" s="402" t="s">
        <v>1736</v>
      </c>
      <c r="B321" s="403" t="s">
        <v>1935</v>
      </c>
      <c r="C321" s="436">
        <v>4.2447594100000003</v>
      </c>
      <c r="D321" s="436">
        <v>36</v>
      </c>
      <c r="E321" s="427"/>
      <c r="F321" s="425">
        <f t="shared" si="4"/>
        <v>1.2287921576562214E-3</v>
      </c>
      <c r="G321" s="425">
        <f t="shared" si="5"/>
        <v>3.163444639718805E-2</v>
      </c>
    </row>
    <row r="322" spans="1:7" x14ac:dyDescent="0.3">
      <c r="A322" s="402" t="s">
        <v>1737</v>
      </c>
      <c r="B322" s="403" t="s">
        <v>1936</v>
      </c>
      <c r="C322" s="436">
        <v>1.8051580300000001</v>
      </c>
      <c r="D322" s="436">
        <v>12</v>
      </c>
      <c r="E322" s="427"/>
      <c r="F322" s="425">
        <f t="shared" si="4"/>
        <v>5.2256531321150991E-4</v>
      </c>
      <c r="G322" s="425">
        <f t="shared" si="5"/>
        <v>1.054481546572935E-2</v>
      </c>
    </row>
    <row r="323" spans="1:7" x14ac:dyDescent="0.3">
      <c r="A323" s="402" t="s">
        <v>1738</v>
      </c>
      <c r="B323" s="403" t="s">
        <v>1851</v>
      </c>
      <c r="C323" s="319">
        <f>+C300</f>
        <v>26.242616980000001</v>
      </c>
      <c r="D323" s="319">
        <f>+D300</f>
        <v>217</v>
      </c>
      <c r="E323" s="427"/>
      <c r="F323" s="425">
        <f t="shared" ref="F323" si="6">IF($C$328=0,"",IF(C323="[For completion]","",C323/$C$328))</f>
        <v>7.5968314871819771E-3</v>
      </c>
      <c r="G323" s="425">
        <f t="shared" ref="G323" si="7">IF($D$328=0,"",IF(D323="[For completion]","",D323/$D$328))</f>
        <v>0.19068541300527242</v>
      </c>
    </row>
    <row r="324" spans="1:7" x14ac:dyDescent="0.3">
      <c r="A324" s="402" t="s">
        <v>1739</v>
      </c>
      <c r="B324" s="403" t="s">
        <v>1701</v>
      </c>
      <c r="C324" s="319" t="s">
        <v>451</v>
      </c>
      <c r="D324" s="319" t="s">
        <v>451</v>
      </c>
      <c r="E324" s="427"/>
      <c r="F324" s="427"/>
      <c r="G324" s="427"/>
    </row>
    <row r="325" spans="1:7" x14ac:dyDescent="0.3">
      <c r="A325" s="402" t="s">
        <v>1740</v>
      </c>
      <c r="B325" s="403" t="s">
        <v>1701</v>
      </c>
      <c r="C325" s="319" t="s">
        <v>451</v>
      </c>
      <c r="D325" s="319" t="s">
        <v>451</v>
      </c>
      <c r="E325" s="427"/>
      <c r="F325" s="427"/>
      <c r="G325" s="427"/>
    </row>
    <row r="326" spans="1:7" x14ac:dyDescent="0.3">
      <c r="A326" s="402" t="s">
        <v>1741</v>
      </c>
      <c r="B326" s="403" t="s">
        <v>1701</v>
      </c>
      <c r="C326" s="319" t="s">
        <v>451</v>
      </c>
      <c r="D326" s="319" t="s">
        <v>451</v>
      </c>
      <c r="E326" s="427"/>
      <c r="F326" s="427"/>
      <c r="G326" s="427"/>
    </row>
    <row r="327" spans="1:7" x14ac:dyDescent="0.3">
      <c r="A327" s="402" t="s">
        <v>1742</v>
      </c>
      <c r="B327" s="403" t="s">
        <v>1719</v>
      </c>
      <c r="C327" s="436">
        <v>2.1869446999999997</v>
      </c>
      <c r="D327" s="402">
        <v>27</v>
      </c>
      <c r="E327" s="427"/>
      <c r="F327" s="425">
        <f t="shared" ref="F327" si="8">IF($C$328=0,"",IF(C327="[For completion]","",C327/$C$328))</f>
        <v>6.3308664567819108E-4</v>
      </c>
      <c r="G327" s="425">
        <f t="shared" ref="G327" si="9">IF($D$328=0,"",IF(D327="[For completion]","",D327/$D$328))</f>
        <v>2.3725834797891036E-2</v>
      </c>
    </row>
    <row r="328" spans="1:7" x14ac:dyDescent="0.3">
      <c r="A328" s="402" t="s">
        <v>1743</v>
      </c>
      <c r="B328" s="403" t="s">
        <v>10</v>
      </c>
      <c r="C328" s="436">
        <f>SUM(C310:C327)</f>
        <v>3454.4160975899999</v>
      </c>
      <c r="D328" s="402">
        <f>SUM(D310:D327)</f>
        <v>1138</v>
      </c>
      <c r="E328" s="427"/>
      <c r="F328" s="408">
        <f>SUM(F310:F327)</f>
        <v>0.99999999999999989</v>
      </c>
      <c r="G328" s="408">
        <f>SUM(G310:G327)</f>
        <v>1</v>
      </c>
    </row>
    <row r="329" spans="1:7" x14ac:dyDescent="0.3">
      <c r="A329" s="402" t="s">
        <v>1744</v>
      </c>
      <c r="B329" s="403"/>
      <c r="C329" s="402"/>
      <c r="D329" s="402"/>
      <c r="E329" s="427"/>
      <c r="F329" s="427"/>
      <c r="G329" s="427"/>
    </row>
    <row r="330" spans="1:7" x14ac:dyDescent="0.3">
      <c r="A330" s="402" t="s">
        <v>1745</v>
      </c>
      <c r="B330" s="403"/>
      <c r="C330" s="402"/>
      <c r="D330" s="402"/>
      <c r="E330" s="427"/>
      <c r="F330" s="427"/>
      <c r="G330" s="427"/>
    </row>
    <row r="331" spans="1:7" x14ac:dyDescent="0.3">
      <c r="A331" s="402" t="s">
        <v>1746</v>
      </c>
      <c r="B331" s="403"/>
      <c r="C331" s="402"/>
      <c r="D331" s="402"/>
      <c r="E331" s="427"/>
      <c r="F331" s="427"/>
      <c r="G331" s="427"/>
    </row>
    <row r="332" spans="1:7" x14ac:dyDescent="0.3">
      <c r="A332" s="429"/>
      <c r="B332" s="429" t="s">
        <v>1747</v>
      </c>
      <c r="C332" s="429" t="s">
        <v>442</v>
      </c>
      <c r="D332" s="429" t="s">
        <v>1698</v>
      </c>
      <c r="E332" s="429"/>
      <c r="F332" s="429" t="s">
        <v>686</v>
      </c>
      <c r="G332" s="429" t="s">
        <v>1699</v>
      </c>
    </row>
    <row r="333" spans="1:7" x14ac:dyDescent="0.3">
      <c r="A333" s="402" t="s">
        <v>1748</v>
      </c>
      <c r="B333" s="403" t="s">
        <v>1749</v>
      </c>
      <c r="C333" s="436">
        <v>685.75674163999997</v>
      </c>
      <c r="D333" s="436">
        <v>376</v>
      </c>
      <c r="E333" s="427"/>
      <c r="F333" s="425">
        <f>IF($C$343=0,"",IF(C333="[For completion]","",C333/$C$343))</f>
        <v>0.19851596399585583</v>
      </c>
      <c r="G333" s="425">
        <f>IF($D$343=0,"",IF(D333="[For completion]","",D333/$D$343))</f>
        <v>0.33040421792618629</v>
      </c>
    </row>
    <row r="334" spans="1:7" x14ac:dyDescent="0.3">
      <c r="A334" s="402" t="s">
        <v>1750</v>
      </c>
      <c r="B334" s="403" t="s">
        <v>1751</v>
      </c>
      <c r="C334" s="436">
        <v>373.62724564999996</v>
      </c>
      <c r="D334" s="436">
        <v>177</v>
      </c>
      <c r="E334" s="427"/>
      <c r="F334" s="425">
        <f t="shared" ref="F334:F342" si="10">IF($C$343=0,"",IF(C334="[For completion]","",C334/$C$343))</f>
        <v>0.10815930539442445</v>
      </c>
      <c r="G334" s="425">
        <f t="shared" ref="G334:G342" si="11">IF($D$343=0,"",IF(D334="[For completion]","",D334/$D$343))</f>
        <v>0.1555360281195079</v>
      </c>
    </row>
    <row r="335" spans="1:7" x14ac:dyDescent="0.3">
      <c r="A335" s="402" t="s">
        <v>1752</v>
      </c>
      <c r="B335" s="403" t="s">
        <v>1753</v>
      </c>
      <c r="C335" s="436">
        <v>109.95410414</v>
      </c>
      <c r="D335" s="436">
        <v>106</v>
      </c>
      <c r="E335" s="427"/>
      <c r="F335" s="425">
        <f t="shared" si="10"/>
        <v>3.1830011508821053E-2</v>
      </c>
      <c r="G335" s="425">
        <f t="shared" si="11"/>
        <v>9.3145869947275917E-2</v>
      </c>
    </row>
    <row r="336" spans="1:7" x14ac:dyDescent="0.3">
      <c r="A336" s="402" t="s">
        <v>1754</v>
      </c>
      <c r="B336" s="403" t="s">
        <v>1755</v>
      </c>
      <c r="C336" s="436">
        <v>574.36634203999995</v>
      </c>
      <c r="D336" s="436">
        <v>133</v>
      </c>
      <c r="E336" s="427"/>
      <c r="F336" s="425">
        <f t="shared" si="10"/>
        <v>0.16627016717934259</v>
      </c>
      <c r="G336" s="425">
        <f t="shared" si="11"/>
        <v>0.11687170474516696</v>
      </c>
    </row>
    <row r="337" spans="1:7" x14ac:dyDescent="0.3">
      <c r="A337" s="402" t="s">
        <v>1756</v>
      </c>
      <c r="B337" s="403" t="s">
        <v>1757</v>
      </c>
      <c r="C337" s="436">
        <v>393.22652548000002</v>
      </c>
      <c r="D337" s="436">
        <v>157</v>
      </c>
      <c r="E337" s="427"/>
      <c r="F337" s="425">
        <f t="shared" si="10"/>
        <v>0.1138329935885385</v>
      </c>
      <c r="G337" s="425">
        <f t="shared" si="11"/>
        <v>0.13796133567662566</v>
      </c>
    </row>
    <row r="338" spans="1:7" x14ac:dyDescent="0.3">
      <c r="A338" s="402" t="s">
        <v>1758</v>
      </c>
      <c r="B338" s="403" t="s">
        <v>1759</v>
      </c>
      <c r="C338" s="436">
        <v>61.912441819999998</v>
      </c>
      <c r="D338" s="436">
        <v>59</v>
      </c>
      <c r="E338" s="427"/>
      <c r="F338" s="425">
        <f t="shared" si="10"/>
        <v>1.7922693755574932E-2</v>
      </c>
      <c r="G338" s="425">
        <f t="shared" si="11"/>
        <v>5.1845342706502637E-2</v>
      </c>
    </row>
    <row r="339" spans="1:7" x14ac:dyDescent="0.3">
      <c r="A339" s="402" t="s">
        <v>1760</v>
      </c>
      <c r="B339" s="403" t="s">
        <v>1761</v>
      </c>
      <c r="C339" s="436">
        <v>1166.3429347000001</v>
      </c>
      <c r="D339" s="436">
        <v>116</v>
      </c>
      <c r="E339" s="427"/>
      <c r="F339" s="425">
        <f t="shared" si="10"/>
        <v>0.33763822937853938</v>
      </c>
      <c r="G339" s="425">
        <f t="shared" si="11"/>
        <v>0.10193321616871705</v>
      </c>
    </row>
    <row r="340" spans="1:7" x14ac:dyDescent="0.3">
      <c r="A340" s="402" t="s">
        <v>1762</v>
      </c>
      <c r="B340" s="403" t="s">
        <v>1763</v>
      </c>
      <c r="C340" s="436">
        <v>80.244937010000001</v>
      </c>
      <c r="D340" s="436">
        <v>5</v>
      </c>
      <c r="E340" s="427"/>
      <c r="F340" s="425">
        <f t="shared" si="10"/>
        <v>2.322966740105278E-2</v>
      </c>
      <c r="G340" s="425">
        <f t="shared" si="11"/>
        <v>4.3936731107205628E-3</v>
      </c>
    </row>
    <row r="341" spans="1:7" x14ac:dyDescent="0.3">
      <c r="A341" s="402" t="s">
        <v>1764</v>
      </c>
      <c r="B341" s="403" t="s">
        <v>1765</v>
      </c>
      <c r="C341" s="436">
        <v>3.1645074599999998</v>
      </c>
      <c r="D341" s="436">
        <v>4</v>
      </c>
      <c r="E341" s="427"/>
      <c r="F341" s="425">
        <f t="shared" si="10"/>
        <v>9.1607593604054501E-4</v>
      </c>
      <c r="G341" s="425">
        <f t="shared" si="11"/>
        <v>3.5149384885764497E-3</v>
      </c>
    </row>
    <row r="342" spans="1:7" x14ac:dyDescent="0.3">
      <c r="A342" s="402" t="s">
        <v>1766</v>
      </c>
      <c r="B342" s="402" t="s">
        <v>1719</v>
      </c>
      <c r="C342" s="436">
        <v>5.8203175700000003</v>
      </c>
      <c r="D342" s="436">
        <v>5</v>
      </c>
      <c r="E342"/>
      <c r="F342" s="425">
        <f t="shared" si="10"/>
        <v>1.6848918618099832E-3</v>
      </c>
      <c r="G342" s="425">
        <f t="shared" si="11"/>
        <v>4.3936731107205628E-3</v>
      </c>
    </row>
    <row r="343" spans="1:7" x14ac:dyDescent="0.3">
      <c r="A343" s="402" t="s">
        <v>1767</v>
      </c>
      <c r="B343" s="403" t="s">
        <v>10</v>
      </c>
      <c r="C343" s="436">
        <f>SUM(C333:C342)</f>
        <v>3454.4160975099999</v>
      </c>
      <c r="D343" s="436">
        <f>SUM(D333:E342)</f>
        <v>1138</v>
      </c>
      <c r="E343" s="427"/>
      <c r="F343" s="408">
        <f>SUM(F333:F342)</f>
        <v>1.0000000000000002</v>
      </c>
      <c r="G343" s="408">
        <f>SUM(G333:G342)</f>
        <v>1</v>
      </c>
    </row>
    <row r="344" spans="1:7" x14ac:dyDescent="0.3">
      <c r="A344" s="402" t="s">
        <v>1768</v>
      </c>
      <c r="B344" s="403"/>
      <c r="C344" s="402"/>
      <c r="D344" s="402"/>
      <c r="E344" s="427"/>
      <c r="F344" s="427"/>
      <c r="G344" s="427"/>
    </row>
    <row r="345" spans="1:7" x14ac:dyDescent="0.3">
      <c r="A345" s="429"/>
      <c r="B345" s="429" t="s">
        <v>1769</v>
      </c>
      <c r="C345" s="429" t="s">
        <v>442</v>
      </c>
      <c r="D345" s="429" t="s">
        <v>1698</v>
      </c>
      <c r="E345" s="429"/>
      <c r="F345" s="429" t="s">
        <v>686</v>
      </c>
      <c r="G345" s="429" t="s">
        <v>1699</v>
      </c>
    </row>
    <row r="346" spans="1:7" x14ac:dyDescent="0.3">
      <c r="A346" s="402" t="s">
        <v>1770</v>
      </c>
      <c r="B346" s="403" t="s">
        <v>1771</v>
      </c>
      <c r="C346" s="436">
        <v>72.041931640000001</v>
      </c>
      <c r="D346" s="436">
        <v>568</v>
      </c>
      <c r="E346" s="427"/>
      <c r="F346" s="425">
        <f>IF($C$353=0,"",IF(C346="[For completion]","",C346/$C$353))</f>
        <v>2.085502429504011E-2</v>
      </c>
      <c r="G346" s="425">
        <f>IF($D$353=0,"",IF(D346="[For completion]","",D346/$D$353))</f>
        <v>0.49912126537785589</v>
      </c>
    </row>
    <row r="347" spans="1:7" x14ac:dyDescent="0.3">
      <c r="A347" s="402" t="s">
        <v>1772</v>
      </c>
      <c r="B347" s="432" t="s">
        <v>1773</v>
      </c>
      <c r="C347" s="436">
        <v>34.928823780000002</v>
      </c>
      <c r="D347" s="436">
        <v>107</v>
      </c>
      <c r="E347" s="427"/>
      <c r="F347" s="425">
        <f t="shared" ref="F347:F352" si="12">IF($C$353=0,"",IF(C347="[For completion]","",C347/$C$353))</f>
        <v>1.0111353928836364E-2</v>
      </c>
      <c r="G347" s="425">
        <f t="shared" ref="G347:G352" si="13">IF($D$353=0,"",IF(D347="[For completion]","",D347/$D$353))</f>
        <v>9.4024604569420037E-2</v>
      </c>
    </row>
    <row r="348" spans="1:7" x14ac:dyDescent="0.3">
      <c r="A348" s="402" t="s">
        <v>1774</v>
      </c>
      <c r="B348" s="403" t="s">
        <v>1775</v>
      </c>
      <c r="C348" s="436">
        <v>0</v>
      </c>
      <c r="D348" s="436">
        <v>0</v>
      </c>
      <c r="E348" s="427"/>
      <c r="F348" s="425">
        <f t="shared" si="12"/>
        <v>0</v>
      </c>
      <c r="G348" s="425">
        <f t="shared" si="13"/>
        <v>0</v>
      </c>
    </row>
    <row r="349" spans="1:7" x14ac:dyDescent="0.3">
      <c r="A349" s="402" t="s">
        <v>1776</v>
      </c>
      <c r="B349" s="403" t="s">
        <v>1777</v>
      </c>
      <c r="C349" s="436">
        <v>982.18584825000005</v>
      </c>
      <c r="D349" s="436">
        <v>151</v>
      </c>
      <c r="E349" s="427"/>
      <c r="F349" s="425">
        <f t="shared" si="12"/>
        <v>0.28432760284463593</v>
      </c>
      <c r="G349" s="425">
        <f t="shared" si="13"/>
        <v>0.13268892794376097</v>
      </c>
    </row>
    <row r="350" spans="1:7" x14ac:dyDescent="0.3">
      <c r="A350" s="402" t="s">
        <v>1778</v>
      </c>
      <c r="B350" s="403" t="s">
        <v>1779</v>
      </c>
      <c r="C350" s="436">
        <v>2365.2594939000001</v>
      </c>
      <c r="D350" s="436">
        <v>312</v>
      </c>
      <c r="E350" s="427"/>
      <c r="F350" s="425">
        <f t="shared" si="12"/>
        <v>0.68470601893148764</v>
      </c>
      <c r="G350" s="425">
        <f t="shared" si="13"/>
        <v>0.27416520210896311</v>
      </c>
    </row>
    <row r="351" spans="1:7" x14ac:dyDescent="0.3">
      <c r="A351" s="402" t="s">
        <v>1780</v>
      </c>
      <c r="B351" s="403" t="s">
        <v>1781</v>
      </c>
      <c r="C351" s="436">
        <v>0</v>
      </c>
      <c r="D351" s="436">
        <v>0</v>
      </c>
      <c r="E351" s="427"/>
      <c r="F351" s="425">
        <f t="shared" si="12"/>
        <v>0</v>
      </c>
      <c r="G351" s="425">
        <f t="shared" si="13"/>
        <v>0</v>
      </c>
    </row>
    <row r="352" spans="1:7" x14ac:dyDescent="0.3">
      <c r="A352" s="402" t="s">
        <v>1782</v>
      </c>
      <c r="B352" s="403" t="s">
        <v>1626</v>
      </c>
      <c r="C352" s="436">
        <v>0</v>
      </c>
      <c r="D352" s="436">
        <v>0</v>
      </c>
      <c r="E352" s="427"/>
      <c r="F352" s="425">
        <f t="shared" si="12"/>
        <v>0</v>
      </c>
      <c r="G352" s="425">
        <f t="shared" si="13"/>
        <v>0</v>
      </c>
    </row>
    <row r="353" spans="1:7" x14ac:dyDescent="0.3">
      <c r="A353" s="402" t="s">
        <v>1783</v>
      </c>
      <c r="B353" s="403" t="s">
        <v>10</v>
      </c>
      <c r="C353" s="436">
        <f>SUM(C346:C352)</f>
        <v>3454.4160975700001</v>
      </c>
      <c r="D353" s="436">
        <f>SUM(D346:D352)</f>
        <v>1138</v>
      </c>
      <c r="E353" s="427"/>
      <c r="F353" s="408">
        <f>SUM(F346:F352)</f>
        <v>1</v>
      </c>
      <c r="G353" s="408">
        <f>SUM(G346:G352)</f>
        <v>1</v>
      </c>
    </row>
    <row r="354" spans="1:7" x14ac:dyDescent="0.3">
      <c r="A354" s="402" t="s">
        <v>1784</v>
      </c>
      <c r="B354" s="403"/>
      <c r="C354" s="402"/>
      <c r="D354" s="402"/>
      <c r="E354" s="427"/>
      <c r="F354" s="427"/>
      <c r="G354" s="427"/>
    </row>
    <row r="355" spans="1:7" x14ac:dyDescent="0.3">
      <c r="A355" s="429"/>
      <c r="B355" s="429" t="s">
        <v>1785</v>
      </c>
      <c r="C355" s="429" t="s">
        <v>442</v>
      </c>
      <c r="D355" s="429" t="s">
        <v>1698</v>
      </c>
      <c r="E355" s="429"/>
      <c r="F355" s="429" t="s">
        <v>686</v>
      </c>
      <c r="G355" s="429" t="s">
        <v>1699</v>
      </c>
    </row>
    <row r="356" spans="1:7" x14ac:dyDescent="0.3">
      <c r="A356" s="402" t="s">
        <v>1786</v>
      </c>
      <c r="B356" s="403" t="s">
        <v>1787</v>
      </c>
      <c r="C356" s="436">
        <v>0</v>
      </c>
      <c r="D356" s="436">
        <v>0</v>
      </c>
      <c r="E356" s="427"/>
      <c r="F356" s="425">
        <f>IF($C$360=0,"",IF(C356="[For completion]","",C356/$C$360))</f>
        <v>0</v>
      </c>
      <c r="G356" s="425">
        <f>IF($D$360=0,"",IF(D356="[For completion]","",D356/$D$360))</f>
        <v>0</v>
      </c>
    </row>
    <row r="357" spans="1:7" x14ac:dyDescent="0.3">
      <c r="A357" s="402" t="s">
        <v>1788</v>
      </c>
      <c r="B357" s="432" t="s">
        <v>1789</v>
      </c>
      <c r="C357" s="436">
        <v>3454.4160975999998</v>
      </c>
      <c r="D357" s="436">
        <v>1138</v>
      </c>
      <c r="E357" s="427"/>
      <c r="F357" s="425">
        <f t="shared" ref="F357:F359" si="14">IF($C$360=0,"",IF(C357="[For completion]","",C357/$C$360))</f>
        <v>1</v>
      </c>
      <c r="G357" s="425">
        <f t="shared" ref="G357:G359" si="15">IF($D$360=0,"",IF(D357="[For completion]","",D357/$D$360))</f>
        <v>1</v>
      </c>
    </row>
    <row r="358" spans="1:7" x14ac:dyDescent="0.3">
      <c r="A358" s="402" t="s">
        <v>1790</v>
      </c>
      <c r="B358" s="403" t="s">
        <v>1626</v>
      </c>
      <c r="C358" s="436">
        <v>0</v>
      </c>
      <c r="D358" s="436">
        <v>0</v>
      </c>
      <c r="E358" s="427"/>
      <c r="F358" s="425">
        <f t="shared" si="14"/>
        <v>0</v>
      </c>
      <c r="G358" s="425">
        <f t="shared" si="15"/>
        <v>0</v>
      </c>
    </row>
    <row r="359" spans="1:7" x14ac:dyDescent="0.3">
      <c r="A359" s="402" t="s">
        <v>1791</v>
      </c>
      <c r="B359" s="402" t="s">
        <v>1719</v>
      </c>
      <c r="C359" s="436">
        <v>0</v>
      </c>
      <c r="D359" s="436">
        <v>0</v>
      </c>
      <c r="E359" s="427"/>
      <c r="F359" s="425">
        <f t="shared" si="14"/>
        <v>0</v>
      </c>
      <c r="G359" s="425">
        <f t="shared" si="15"/>
        <v>0</v>
      </c>
    </row>
    <row r="360" spans="1:7" x14ac:dyDescent="0.3">
      <c r="A360" s="402" t="s">
        <v>1792</v>
      </c>
      <c r="B360" s="403" t="s">
        <v>10</v>
      </c>
      <c r="C360" s="436">
        <f>SUM(C356:C359)</f>
        <v>3454.4160975999998</v>
      </c>
      <c r="D360" s="436">
        <f>SUM(D356:D359)</f>
        <v>1138</v>
      </c>
      <c r="E360" s="427"/>
      <c r="F360" s="408">
        <f>SUM(F356:F359)</f>
        <v>1</v>
      </c>
      <c r="G360" s="408">
        <f>SUM(G356:G359)</f>
        <v>1</v>
      </c>
    </row>
    <row r="361" spans="1:7" x14ac:dyDescent="0.3">
      <c r="A361" s="402" t="s">
        <v>1786</v>
      </c>
      <c r="B361" s="403"/>
      <c r="C361" s="402"/>
      <c r="D361" s="402"/>
      <c r="E361" s="427"/>
      <c r="F361" s="427"/>
      <c r="G361" s="427"/>
    </row>
    <row r="362" spans="1:7" x14ac:dyDescent="0.3">
      <c r="A362" s="402" t="s">
        <v>1788</v>
      </c>
      <c r="B362" s="402"/>
      <c r="C362" s="433"/>
      <c r="D362" s="402"/>
      <c r="E362" s="406"/>
      <c r="F362" s="406"/>
      <c r="G362" s="406"/>
    </row>
    <row r="363" spans="1:7" x14ac:dyDescent="0.3">
      <c r="A363" s="402" t="s">
        <v>1790</v>
      </c>
      <c r="B363" s="402"/>
      <c r="C363" s="433"/>
      <c r="D363" s="402"/>
      <c r="E363" s="406"/>
      <c r="F363" s="406"/>
      <c r="G363" s="406"/>
    </row>
    <row r="364" spans="1:7" x14ac:dyDescent="0.3">
      <c r="A364" s="402" t="s">
        <v>1791</v>
      </c>
      <c r="B364" s="402"/>
      <c r="C364" s="433"/>
      <c r="D364" s="402"/>
      <c r="E364" s="406"/>
      <c r="F364" s="406"/>
      <c r="G364" s="406"/>
    </row>
    <row r="365" spans="1:7" x14ac:dyDescent="0.3">
      <c r="A365" s="402" t="s">
        <v>1792</v>
      </c>
      <c r="B365" s="402"/>
      <c r="C365" s="433"/>
      <c r="D365" s="402"/>
      <c r="E365" s="406"/>
      <c r="F365" s="406"/>
      <c r="G365" s="406"/>
    </row>
    <row r="366" spans="1:7" x14ac:dyDescent="0.3">
      <c r="A366" s="402" t="s">
        <v>1793</v>
      </c>
      <c r="B366" s="402"/>
      <c r="C366" s="433"/>
      <c r="D366" s="402"/>
      <c r="E366" s="406"/>
      <c r="F366" s="406"/>
      <c r="G366" s="406"/>
    </row>
    <row r="367" spans="1:7" x14ac:dyDescent="0.3">
      <c r="A367" s="402" t="s">
        <v>1794</v>
      </c>
      <c r="B367" s="402"/>
      <c r="C367" s="433"/>
      <c r="D367" s="402"/>
      <c r="E367" s="406"/>
      <c r="F367" s="406"/>
      <c r="G367" s="406"/>
    </row>
    <row r="368" spans="1:7" x14ac:dyDescent="0.3">
      <c r="A368" s="402" t="s">
        <v>1795</v>
      </c>
      <c r="B368" s="402"/>
      <c r="C368" s="433"/>
      <c r="D368" s="402"/>
      <c r="E368" s="406"/>
      <c r="F368" s="406"/>
      <c r="G368" s="406"/>
    </row>
    <row r="369" spans="1:7" x14ac:dyDescent="0.3">
      <c r="A369" s="402" t="s">
        <v>1796</v>
      </c>
      <c r="B369" s="402"/>
      <c r="C369" s="433"/>
      <c r="D369" s="402"/>
      <c r="E369" s="406"/>
      <c r="F369" s="406"/>
      <c r="G369" s="406"/>
    </row>
    <row r="370" spans="1:7" x14ac:dyDescent="0.3">
      <c r="A370" s="402" t="s">
        <v>1797</v>
      </c>
      <c r="B370" s="402"/>
      <c r="C370" s="433"/>
      <c r="D370" s="402"/>
      <c r="E370" s="406"/>
      <c r="F370" s="406"/>
      <c r="G370" s="406"/>
    </row>
    <row r="371" spans="1:7" x14ac:dyDescent="0.3">
      <c r="A371" s="402" t="s">
        <v>1798</v>
      </c>
      <c r="B371" s="402"/>
      <c r="C371" s="433"/>
      <c r="D371" s="402"/>
      <c r="E371" s="406"/>
      <c r="F371" s="406"/>
      <c r="G371" s="406"/>
    </row>
    <row r="372" spans="1:7" x14ac:dyDescent="0.3">
      <c r="A372" s="402" t="s">
        <v>1799</v>
      </c>
      <c r="B372" s="402"/>
      <c r="C372" s="433"/>
      <c r="D372" s="402"/>
      <c r="E372" s="406"/>
      <c r="F372" s="406"/>
      <c r="G372" s="406"/>
    </row>
    <row r="373" spans="1:7" x14ac:dyDescent="0.3">
      <c r="A373" s="402" t="s">
        <v>1800</v>
      </c>
      <c r="B373" s="402"/>
      <c r="C373" s="433"/>
      <c r="D373" s="402"/>
      <c r="E373" s="406"/>
      <c r="F373" s="406"/>
      <c r="G373" s="406"/>
    </row>
    <row r="374" spans="1:7" x14ac:dyDescent="0.3">
      <c r="A374" s="402" t="s">
        <v>1801</v>
      </c>
      <c r="B374" s="402"/>
      <c r="C374" s="433"/>
      <c r="D374" s="402"/>
      <c r="E374" s="406"/>
      <c r="F374" s="406"/>
      <c r="G374" s="406"/>
    </row>
    <row r="375" spans="1:7" x14ac:dyDescent="0.3">
      <c r="A375" s="402" t="s">
        <v>1802</v>
      </c>
      <c r="B375" s="402"/>
      <c r="C375" s="433"/>
      <c r="D375" s="402"/>
      <c r="E375" s="406"/>
      <c r="F375" s="406"/>
      <c r="G375" s="406"/>
    </row>
    <row r="376" spans="1:7" x14ac:dyDescent="0.3">
      <c r="A376" s="402" t="s">
        <v>1803</v>
      </c>
      <c r="B376" s="402"/>
      <c r="C376" s="433"/>
      <c r="D376" s="402"/>
      <c r="E376" s="406"/>
      <c r="F376" s="406"/>
      <c r="G376" s="406"/>
    </row>
    <row r="377" spans="1:7" x14ac:dyDescent="0.3">
      <c r="A377" s="402" t="s">
        <v>1804</v>
      </c>
      <c r="B377" s="402"/>
      <c r="C377" s="433"/>
      <c r="D377" s="402"/>
      <c r="E377" s="406"/>
      <c r="F377" s="406"/>
      <c r="G377" s="406"/>
    </row>
    <row r="378" spans="1:7" x14ac:dyDescent="0.3">
      <c r="A378" s="402" t="s">
        <v>1805</v>
      </c>
      <c r="B378" s="402"/>
      <c r="C378" s="433"/>
      <c r="D378" s="402"/>
      <c r="E378" s="406"/>
      <c r="F378" s="406"/>
      <c r="G378" s="406"/>
    </row>
    <row r="379" spans="1:7" x14ac:dyDescent="0.3">
      <c r="A379" s="402" t="s">
        <v>1806</v>
      </c>
      <c r="B379" s="402"/>
      <c r="C379" s="433"/>
      <c r="D379" s="402"/>
      <c r="E379" s="406"/>
      <c r="F379" s="406"/>
      <c r="G379" s="406"/>
    </row>
    <row r="380" spans="1:7" x14ac:dyDescent="0.3">
      <c r="A380" s="402" t="s">
        <v>1807</v>
      </c>
      <c r="B380" s="402"/>
      <c r="C380" s="433"/>
      <c r="D380" s="402"/>
      <c r="E380" s="406"/>
      <c r="F380" s="406"/>
      <c r="G380" s="406"/>
    </row>
    <row r="381" spans="1:7" x14ac:dyDescent="0.3">
      <c r="A381" s="402" t="s">
        <v>1808</v>
      </c>
      <c r="B381" s="402"/>
      <c r="C381" s="433"/>
      <c r="D381" s="402"/>
      <c r="E381" s="406"/>
      <c r="F381" s="406"/>
      <c r="G381" s="406"/>
    </row>
    <row r="382" spans="1:7" x14ac:dyDescent="0.3">
      <c r="A382" s="402" t="s">
        <v>1809</v>
      </c>
      <c r="B382" s="402"/>
      <c r="C382" s="433"/>
      <c r="D382" s="402"/>
      <c r="E382" s="406"/>
      <c r="F382" s="406"/>
      <c r="G382" s="406"/>
    </row>
    <row r="383" spans="1:7" x14ac:dyDescent="0.3">
      <c r="A383" s="402" t="s">
        <v>1810</v>
      </c>
      <c r="B383" s="402"/>
      <c r="C383" s="433"/>
      <c r="D383" s="402"/>
      <c r="E383" s="406"/>
      <c r="F383" s="406"/>
      <c r="G383" s="406"/>
    </row>
    <row r="384" spans="1:7" x14ac:dyDescent="0.3">
      <c r="A384" s="402" t="s">
        <v>1811</v>
      </c>
      <c r="B384" s="402"/>
      <c r="C384" s="433"/>
      <c r="D384" s="402"/>
      <c r="E384" s="406"/>
      <c r="F384" s="406"/>
      <c r="G384" s="406"/>
    </row>
    <row r="385" spans="1:7" x14ac:dyDescent="0.3">
      <c r="A385" s="402" t="s">
        <v>1812</v>
      </c>
      <c r="B385" s="402"/>
      <c r="C385" s="433"/>
      <c r="D385" s="402"/>
      <c r="E385" s="406"/>
      <c r="F385" s="406"/>
      <c r="G385" s="406"/>
    </row>
    <row r="386" spans="1:7" x14ac:dyDescent="0.3">
      <c r="A386" s="402" t="s">
        <v>1813</v>
      </c>
      <c r="B386" s="402"/>
      <c r="C386" s="433"/>
      <c r="D386" s="402"/>
      <c r="E386" s="406"/>
      <c r="F386" s="406"/>
      <c r="G386" s="406"/>
    </row>
    <row r="387" spans="1:7" x14ac:dyDescent="0.3">
      <c r="A387" s="402" t="s">
        <v>1814</v>
      </c>
      <c r="B387" s="402"/>
      <c r="C387" s="433"/>
      <c r="D387" s="402"/>
      <c r="E387" s="406"/>
      <c r="F387" s="406"/>
      <c r="G387" s="406"/>
    </row>
    <row r="388" spans="1:7" x14ac:dyDescent="0.3">
      <c r="A388" s="402" t="s">
        <v>1815</v>
      </c>
      <c r="B388" s="402"/>
      <c r="C388" s="433"/>
      <c r="D388" s="402"/>
      <c r="E388" s="406"/>
      <c r="F388" s="406"/>
      <c r="G388" s="406"/>
    </row>
    <row r="389" spans="1:7" x14ac:dyDescent="0.3">
      <c r="A389" s="402" t="s">
        <v>1816</v>
      </c>
      <c r="B389" s="402"/>
      <c r="C389" s="433"/>
      <c r="D389" s="402"/>
      <c r="E389" s="406"/>
      <c r="F389" s="406"/>
      <c r="G389" s="406"/>
    </row>
    <row r="390" spans="1:7" x14ac:dyDescent="0.3">
      <c r="A390" s="402" t="s">
        <v>1817</v>
      </c>
      <c r="B390" s="402"/>
      <c r="C390" s="433"/>
      <c r="D390" s="402"/>
      <c r="E390" s="406"/>
      <c r="F390" s="406"/>
      <c r="G390" s="406"/>
    </row>
    <row r="391" spans="1:7" x14ac:dyDescent="0.3">
      <c r="A391" s="402" t="s">
        <v>1818</v>
      </c>
      <c r="B391" s="402"/>
      <c r="C391" s="433"/>
      <c r="D391" s="402"/>
      <c r="E391" s="406"/>
      <c r="F391" s="406"/>
      <c r="G391" s="406"/>
    </row>
    <row r="392" spans="1:7" x14ac:dyDescent="0.3">
      <c r="A392" s="402" t="s">
        <v>1819</v>
      </c>
      <c r="B392" s="402"/>
      <c r="C392" s="433"/>
      <c r="D392" s="402"/>
      <c r="E392" s="406"/>
      <c r="F392" s="406"/>
      <c r="G392" s="406"/>
    </row>
    <row r="393" spans="1:7" x14ac:dyDescent="0.3">
      <c r="A393" s="402" t="s">
        <v>1820</v>
      </c>
      <c r="B393" s="402"/>
      <c r="C393" s="433"/>
      <c r="D393" s="402"/>
      <c r="E393" s="406"/>
      <c r="F393" s="406"/>
      <c r="G393" s="406"/>
    </row>
    <row r="394" spans="1:7" x14ac:dyDescent="0.3">
      <c r="A394" s="402" t="s">
        <v>1821</v>
      </c>
      <c r="B394" s="402"/>
      <c r="C394" s="433"/>
      <c r="D394" s="402"/>
      <c r="E394" s="406"/>
      <c r="F394" s="406"/>
      <c r="G394" s="406"/>
    </row>
    <row r="395" spans="1:7" x14ac:dyDescent="0.3">
      <c r="A395" s="402" t="s">
        <v>1822</v>
      </c>
      <c r="B395" s="402"/>
      <c r="C395" s="433"/>
      <c r="D395" s="402"/>
      <c r="E395" s="406"/>
      <c r="F395" s="406"/>
      <c r="G395" s="406"/>
    </row>
    <row r="396" spans="1:7" x14ac:dyDescent="0.3">
      <c r="A396" s="402" t="s">
        <v>1823</v>
      </c>
      <c r="B396" s="402"/>
      <c r="C396" s="433"/>
      <c r="D396" s="402"/>
      <c r="E396" s="406"/>
      <c r="F396" s="406"/>
      <c r="G396" s="406"/>
    </row>
    <row r="397" spans="1:7" x14ac:dyDescent="0.3">
      <c r="A397" s="402" t="s">
        <v>1824</v>
      </c>
      <c r="B397" s="402"/>
      <c r="C397" s="433"/>
      <c r="D397" s="402"/>
      <c r="E397" s="406"/>
      <c r="F397" s="406"/>
      <c r="G397" s="406"/>
    </row>
    <row r="398" spans="1:7" x14ac:dyDescent="0.3">
      <c r="A398" s="402" t="s">
        <v>1825</v>
      </c>
      <c r="B398" s="402"/>
      <c r="C398" s="433"/>
      <c r="D398" s="402"/>
      <c r="E398" s="406"/>
      <c r="F398" s="406"/>
      <c r="G398" s="406"/>
    </row>
    <row r="399" spans="1:7" x14ac:dyDescent="0.3">
      <c r="A399" s="402" t="s">
        <v>1826</v>
      </c>
      <c r="B399" s="402"/>
      <c r="C399" s="433"/>
      <c r="D399" s="402"/>
      <c r="E399" s="406"/>
      <c r="F399" s="406"/>
      <c r="G399" s="406"/>
    </row>
    <row r="400" spans="1:7" x14ac:dyDescent="0.3">
      <c r="A400" s="402" t="s">
        <v>1827</v>
      </c>
      <c r="B400" s="402"/>
      <c r="C400" s="433"/>
      <c r="D400" s="402"/>
      <c r="E400" s="406"/>
      <c r="F400" s="406"/>
      <c r="G400" s="406"/>
    </row>
    <row r="401" spans="1:7" x14ac:dyDescent="0.3">
      <c r="A401" s="402" t="s">
        <v>1828</v>
      </c>
      <c r="B401" s="402"/>
      <c r="C401" s="433"/>
      <c r="D401" s="402"/>
      <c r="E401" s="406"/>
      <c r="F401" s="406"/>
      <c r="G401" s="406"/>
    </row>
    <row r="402" spans="1:7" x14ac:dyDescent="0.3">
      <c r="A402" s="402" t="s">
        <v>1829</v>
      </c>
      <c r="B402" s="402"/>
      <c r="C402" s="433"/>
      <c r="D402" s="402"/>
      <c r="E402" s="406"/>
      <c r="F402" s="406"/>
      <c r="G402" s="406"/>
    </row>
    <row r="403" spans="1:7" x14ac:dyDescent="0.3">
      <c r="A403" s="402" t="s">
        <v>1830</v>
      </c>
      <c r="B403" s="402"/>
      <c r="C403" s="433"/>
      <c r="D403" s="402"/>
      <c r="E403" s="406"/>
      <c r="F403" s="406"/>
      <c r="G403" s="406"/>
    </row>
    <row r="404" spans="1:7" x14ac:dyDescent="0.3">
      <c r="A404" s="402" t="s">
        <v>1831</v>
      </c>
      <c r="B404" s="402"/>
      <c r="C404" s="433"/>
      <c r="D404" s="402"/>
      <c r="E404" s="406"/>
      <c r="F404" s="406"/>
      <c r="G404" s="406"/>
    </row>
    <row r="405" spans="1:7" x14ac:dyDescent="0.3">
      <c r="A405" s="402" t="s">
        <v>1832</v>
      </c>
      <c r="B405" s="402"/>
      <c r="C405" s="433"/>
      <c r="D405" s="402"/>
      <c r="E405" s="406"/>
      <c r="F405" s="406"/>
      <c r="G405" s="406"/>
    </row>
    <row r="406" spans="1:7" x14ac:dyDescent="0.3">
      <c r="A406" s="402" t="s">
        <v>1833</v>
      </c>
      <c r="B406" s="402"/>
      <c r="C406" s="433"/>
      <c r="D406" s="402"/>
      <c r="E406" s="406"/>
      <c r="F406" s="406"/>
      <c r="G406" s="406"/>
    </row>
    <row r="407" spans="1:7" x14ac:dyDescent="0.3">
      <c r="A407" s="402" t="s">
        <v>1834</v>
      </c>
      <c r="B407" s="402"/>
      <c r="C407" s="433"/>
      <c r="D407" s="402"/>
      <c r="E407" s="406"/>
      <c r="F407" s="406"/>
      <c r="G407" s="406"/>
    </row>
    <row r="408" spans="1:7" x14ac:dyDescent="0.3">
      <c r="A408" s="402" t="s">
        <v>1835</v>
      </c>
      <c r="B408" s="402"/>
      <c r="C408" s="433"/>
      <c r="D408" s="402"/>
      <c r="E408" s="406"/>
      <c r="F408" s="406"/>
      <c r="G408" s="406"/>
    </row>
    <row r="409" spans="1:7" x14ac:dyDescent="0.3">
      <c r="A409" s="402" t="s">
        <v>1836</v>
      </c>
      <c r="B409" s="402"/>
      <c r="C409" s="433"/>
      <c r="D409" s="402"/>
      <c r="E409" s="406"/>
      <c r="F409" s="406"/>
      <c r="G409" s="406"/>
    </row>
    <row r="410" spans="1:7" x14ac:dyDescent="0.3">
      <c r="A410" s="402" t="s">
        <v>1837</v>
      </c>
      <c r="B410" s="402"/>
      <c r="C410" s="433"/>
      <c r="D410" s="402"/>
      <c r="E410" s="406"/>
      <c r="F410" s="406"/>
      <c r="G410" s="406"/>
    </row>
    <row r="411" spans="1:7" ht="18" x14ac:dyDescent="0.3">
      <c r="A411" s="351"/>
      <c r="B411" s="352" t="s">
        <v>856</v>
      </c>
      <c r="C411" s="351"/>
      <c r="D411" s="351"/>
      <c r="E411" s="351"/>
      <c r="F411" s="353"/>
      <c r="G411" s="353"/>
    </row>
    <row r="412" spans="1:7" ht="15" customHeight="1" x14ac:dyDescent="0.3">
      <c r="A412" s="315"/>
      <c r="B412" s="316" t="s">
        <v>1852</v>
      </c>
      <c r="C412" s="315" t="s">
        <v>777</v>
      </c>
      <c r="D412" s="315" t="s">
        <v>778</v>
      </c>
      <c r="E412" s="315"/>
      <c r="F412" s="315" t="s">
        <v>687</v>
      </c>
      <c r="G412" s="315" t="s">
        <v>779</v>
      </c>
    </row>
    <row r="413" spans="1:7" x14ac:dyDescent="0.3">
      <c r="A413" s="294" t="s">
        <v>857</v>
      </c>
      <c r="B413" s="294" t="s">
        <v>781</v>
      </c>
      <c r="C413" s="319">
        <v>3561.7050954166666</v>
      </c>
      <c r="D413" s="319"/>
      <c r="E413" s="319"/>
      <c r="F413" s="319"/>
      <c r="G413" s="319"/>
    </row>
    <row r="414" spans="1:7" x14ac:dyDescent="0.3">
      <c r="A414" s="308"/>
      <c r="C414" s="319"/>
      <c r="D414" s="319"/>
      <c r="E414" s="319"/>
      <c r="F414" s="319"/>
      <c r="G414" s="319"/>
    </row>
    <row r="415" spans="1:7" x14ac:dyDescent="0.3">
      <c r="B415" s="294" t="s">
        <v>782</v>
      </c>
      <c r="C415" s="319"/>
      <c r="D415" s="319"/>
      <c r="E415" s="319"/>
      <c r="F415" s="319"/>
      <c r="G415" s="319"/>
    </row>
    <row r="416" spans="1:7" x14ac:dyDescent="0.3">
      <c r="A416" s="294" t="s">
        <v>858</v>
      </c>
      <c r="B416" s="313" t="s">
        <v>11</v>
      </c>
      <c r="C416" s="319">
        <v>4.6051481399999998</v>
      </c>
      <c r="D416" s="319">
        <v>19</v>
      </c>
      <c r="E416" s="319">
        <v>0</v>
      </c>
      <c r="F416" s="362">
        <v>5.3873402586564444E-2</v>
      </c>
      <c r="G416" s="362">
        <v>0.79166666666666663</v>
      </c>
    </row>
    <row r="417" spans="1:7" x14ac:dyDescent="0.3">
      <c r="A417" s="294" t="s">
        <v>859</v>
      </c>
      <c r="B417" s="313" t="s">
        <v>12</v>
      </c>
      <c r="C417" s="319">
        <v>4.2322190400000004</v>
      </c>
      <c r="D417" s="319">
        <v>2</v>
      </c>
      <c r="E417" s="319">
        <v>0</v>
      </c>
      <c r="F417" s="362">
        <v>4.9510685268952782E-2</v>
      </c>
      <c r="G417" s="362">
        <v>8.3333333333333329E-2</v>
      </c>
    </row>
    <row r="418" spans="1:7" x14ac:dyDescent="0.3">
      <c r="A418" s="294" t="s">
        <v>860</v>
      </c>
      <c r="B418" s="313" t="s">
        <v>13</v>
      </c>
      <c r="C418" s="319">
        <v>12.13198775</v>
      </c>
      <c r="D418" s="319">
        <v>2</v>
      </c>
      <c r="E418" s="319">
        <v>0</v>
      </c>
      <c r="F418" s="362">
        <v>0.14192626173172751</v>
      </c>
      <c r="G418" s="362">
        <v>8.3333333333333329E-2</v>
      </c>
    </row>
    <row r="419" spans="1:7" x14ac:dyDescent="0.3">
      <c r="A419" s="294" t="s">
        <v>861</v>
      </c>
      <c r="B419" s="313" t="s">
        <v>14</v>
      </c>
      <c r="C419" s="319">
        <v>0</v>
      </c>
      <c r="D419" s="319">
        <v>0</v>
      </c>
      <c r="E419" s="319">
        <v>0</v>
      </c>
      <c r="F419" s="362">
        <v>0</v>
      </c>
      <c r="G419" s="362">
        <v>0</v>
      </c>
    </row>
    <row r="420" spans="1:7" x14ac:dyDescent="0.3">
      <c r="A420" s="294" t="s">
        <v>862</v>
      </c>
      <c r="B420" s="313" t="s">
        <v>14</v>
      </c>
      <c r="C420" s="319">
        <v>64.511567360000001</v>
      </c>
      <c r="D420" s="319">
        <v>1</v>
      </c>
      <c r="E420" s="319">
        <v>0</v>
      </c>
      <c r="F420" s="362">
        <v>0.75468965041275538</v>
      </c>
      <c r="G420" s="362">
        <v>4.1666666666666664E-2</v>
      </c>
    </row>
    <row r="421" spans="1:7" x14ac:dyDescent="0.3">
      <c r="A421" s="294" t="s">
        <v>863</v>
      </c>
      <c r="B421" s="313" t="s">
        <v>16</v>
      </c>
      <c r="C421" s="319">
        <v>0</v>
      </c>
      <c r="D421" s="319">
        <v>0</v>
      </c>
      <c r="E421" s="319">
        <v>0</v>
      </c>
      <c r="F421" s="362">
        <v>0</v>
      </c>
      <c r="G421" s="362">
        <v>0</v>
      </c>
    </row>
    <row r="422" spans="1:7" x14ac:dyDescent="0.3">
      <c r="A422" s="294" t="s">
        <v>1387</v>
      </c>
      <c r="B422" s="313" t="s">
        <v>1701</v>
      </c>
      <c r="C422" s="319" t="s">
        <v>451</v>
      </c>
      <c r="D422" s="319" t="s">
        <v>451</v>
      </c>
      <c r="E422" s="368"/>
      <c r="F422" s="362"/>
      <c r="G422" s="362"/>
    </row>
    <row r="423" spans="1:7" x14ac:dyDescent="0.3">
      <c r="A423" s="294" t="s">
        <v>1388</v>
      </c>
      <c r="B423" s="313" t="s">
        <v>1701</v>
      </c>
      <c r="C423" s="319" t="s">
        <v>451</v>
      </c>
      <c r="D423" s="319" t="s">
        <v>451</v>
      </c>
      <c r="E423" s="368"/>
      <c r="F423" s="362"/>
      <c r="G423" s="362"/>
    </row>
    <row r="424" spans="1:7" x14ac:dyDescent="0.3">
      <c r="A424" s="294" t="s">
        <v>1389</v>
      </c>
      <c r="B424" s="313" t="s">
        <v>1701</v>
      </c>
      <c r="C424" s="319" t="s">
        <v>451</v>
      </c>
      <c r="D424" s="319" t="s">
        <v>451</v>
      </c>
      <c r="E424" s="368"/>
      <c r="F424" s="362"/>
      <c r="G424" s="362"/>
    </row>
    <row r="425" spans="1:7" x14ac:dyDescent="0.3">
      <c r="A425" s="294" t="s">
        <v>1390</v>
      </c>
      <c r="B425" s="313" t="s">
        <v>1701</v>
      </c>
      <c r="C425" s="319" t="s">
        <v>451</v>
      </c>
      <c r="D425" s="319" t="s">
        <v>451</v>
      </c>
      <c r="E425" s="368"/>
      <c r="F425" s="362"/>
      <c r="G425" s="362"/>
    </row>
    <row r="426" spans="1:7" x14ac:dyDescent="0.3">
      <c r="A426" s="294" t="s">
        <v>1391</v>
      </c>
      <c r="B426" s="313" t="s">
        <v>1701</v>
      </c>
      <c r="C426" s="319" t="s">
        <v>451</v>
      </c>
      <c r="D426" s="319" t="s">
        <v>451</v>
      </c>
      <c r="E426" s="368"/>
      <c r="F426" s="362"/>
      <c r="G426" s="362"/>
    </row>
    <row r="427" spans="1:7" x14ac:dyDescent="0.3">
      <c r="A427" s="294" t="s">
        <v>1392</v>
      </c>
      <c r="B427" s="313" t="s">
        <v>1701</v>
      </c>
      <c r="C427" s="319" t="s">
        <v>451</v>
      </c>
      <c r="D427" s="319" t="s">
        <v>451</v>
      </c>
      <c r="E427" s="368"/>
      <c r="F427" s="362"/>
      <c r="G427" s="362"/>
    </row>
    <row r="428" spans="1:7" x14ac:dyDescent="0.3">
      <c r="A428" s="294" t="s">
        <v>1393</v>
      </c>
      <c r="B428" s="313" t="s">
        <v>1701</v>
      </c>
      <c r="C428" s="319" t="s">
        <v>451</v>
      </c>
      <c r="D428" s="319" t="s">
        <v>451</v>
      </c>
      <c r="E428" s="368"/>
      <c r="F428" s="362"/>
      <c r="G428" s="362"/>
    </row>
    <row r="429" spans="1:7" x14ac:dyDescent="0.3">
      <c r="A429" s="294" t="s">
        <v>1394</v>
      </c>
      <c r="B429" s="313" t="s">
        <v>1701</v>
      </c>
      <c r="C429" s="319" t="s">
        <v>451</v>
      </c>
      <c r="D429" s="319" t="s">
        <v>451</v>
      </c>
      <c r="E429" s="368"/>
      <c r="F429" s="362"/>
      <c r="G429" s="362"/>
    </row>
    <row r="430" spans="1:7" x14ac:dyDescent="0.3">
      <c r="A430" s="294" t="s">
        <v>1395</v>
      </c>
      <c r="B430" s="313" t="s">
        <v>1701</v>
      </c>
      <c r="C430" s="319" t="s">
        <v>451</v>
      </c>
      <c r="D430" s="319" t="s">
        <v>451</v>
      </c>
      <c r="E430" s="368"/>
      <c r="F430" s="362"/>
      <c r="G430" s="362"/>
    </row>
    <row r="431" spans="1:7" x14ac:dyDescent="0.3">
      <c r="A431" s="294" t="s">
        <v>1396</v>
      </c>
      <c r="B431" s="313" t="s">
        <v>1701</v>
      </c>
      <c r="C431" s="319" t="s">
        <v>451</v>
      </c>
      <c r="D431" s="319" t="s">
        <v>451</v>
      </c>
      <c r="E431" s="368"/>
      <c r="F431" s="362"/>
      <c r="G431" s="362"/>
    </row>
    <row r="432" spans="1:7" x14ac:dyDescent="0.3">
      <c r="A432" s="294" t="s">
        <v>1397</v>
      </c>
      <c r="B432" s="313" t="s">
        <v>1701</v>
      </c>
      <c r="C432" s="319" t="s">
        <v>451</v>
      </c>
      <c r="D432" s="319" t="s">
        <v>451</v>
      </c>
      <c r="E432" s="368"/>
      <c r="F432" s="362"/>
      <c r="G432" s="362"/>
    </row>
    <row r="433" spans="1:7" x14ac:dyDescent="0.3">
      <c r="A433" s="294" t="s">
        <v>1398</v>
      </c>
      <c r="B433" s="313" t="s">
        <v>1701</v>
      </c>
      <c r="C433" s="319" t="s">
        <v>451</v>
      </c>
      <c r="D433" s="319" t="s">
        <v>451</v>
      </c>
      <c r="E433" s="368"/>
      <c r="F433" s="362"/>
      <c r="G433" s="362"/>
    </row>
    <row r="434" spans="1:7" x14ac:dyDescent="0.3">
      <c r="A434" s="294" t="s">
        <v>1399</v>
      </c>
      <c r="B434" s="313" t="s">
        <v>1701</v>
      </c>
      <c r="C434" s="319" t="s">
        <v>451</v>
      </c>
      <c r="D434" s="319" t="s">
        <v>451</v>
      </c>
      <c r="E434" s="368"/>
      <c r="F434" s="362"/>
      <c r="G434" s="362"/>
    </row>
    <row r="435" spans="1:7" x14ac:dyDescent="0.3">
      <c r="A435" s="294" t="s">
        <v>1400</v>
      </c>
      <c r="B435" s="313" t="s">
        <v>1701</v>
      </c>
      <c r="C435" s="319" t="s">
        <v>451</v>
      </c>
      <c r="D435" s="319" t="s">
        <v>451</v>
      </c>
      <c r="E435" s="368"/>
      <c r="F435" s="362"/>
      <c r="G435" s="362"/>
    </row>
    <row r="436" spans="1:7" x14ac:dyDescent="0.3">
      <c r="A436" s="294" t="s">
        <v>1401</v>
      </c>
      <c r="B436" s="313" t="s">
        <v>1701</v>
      </c>
      <c r="C436" s="319" t="s">
        <v>451</v>
      </c>
      <c r="D436" s="319" t="s">
        <v>451</v>
      </c>
      <c r="E436" s="368"/>
      <c r="F436" s="362"/>
      <c r="G436" s="362"/>
    </row>
    <row r="437" spans="1:7" x14ac:dyDescent="0.3">
      <c r="A437" s="294" t="s">
        <v>1402</v>
      </c>
      <c r="B437" s="313" t="s">
        <v>1701</v>
      </c>
      <c r="C437" s="319" t="s">
        <v>451</v>
      </c>
      <c r="D437" s="319" t="s">
        <v>451</v>
      </c>
      <c r="E437" s="368"/>
      <c r="F437" s="362"/>
      <c r="G437" s="362"/>
    </row>
    <row r="438" spans="1:7" x14ac:dyDescent="0.3">
      <c r="A438" s="294" t="s">
        <v>1403</v>
      </c>
      <c r="B438" s="313" t="s">
        <v>1701</v>
      </c>
      <c r="C438" s="319" t="s">
        <v>451</v>
      </c>
      <c r="D438" s="319" t="s">
        <v>451</v>
      </c>
      <c r="E438" s="368"/>
      <c r="F438" s="362"/>
      <c r="G438" s="362"/>
    </row>
    <row r="439" spans="1:7" x14ac:dyDescent="0.3">
      <c r="A439" s="294" t="s">
        <v>1404</v>
      </c>
      <c r="B439" s="313" t="s">
        <v>1701</v>
      </c>
      <c r="C439" s="319" t="s">
        <v>451</v>
      </c>
      <c r="D439" s="319" t="s">
        <v>451</v>
      </c>
      <c r="E439" s="368"/>
      <c r="F439" s="362"/>
      <c r="G439" s="362"/>
    </row>
    <row r="440" spans="1:7" x14ac:dyDescent="0.3">
      <c r="A440" s="294" t="s">
        <v>864</v>
      </c>
      <c r="B440" s="324" t="s">
        <v>10</v>
      </c>
      <c r="C440" s="319">
        <v>85.480922289999995</v>
      </c>
      <c r="D440" s="319">
        <v>24</v>
      </c>
      <c r="E440" s="319">
        <v>0</v>
      </c>
      <c r="F440" s="325">
        <v>1</v>
      </c>
      <c r="G440" s="325">
        <v>1</v>
      </c>
    </row>
    <row r="441" spans="1:7" ht="15" customHeight="1" x14ac:dyDescent="0.3">
      <c r="A441" s="315"/>
      <c r="B441" s="316" t="s">
        <v>1853</v>
      </c>
      <c r="C441" s="315" t="s">
        <v>777</v>
      </c>
      <c r="D441" s="315" t="s">
        <v>778</v>
      </c>
      <c r="E441" s="315"/>
      <c r="F441" s="315" t="s">
        <v>687</v>
      </c>
      <c r="G441" s="315" t="s">
        <v>779</v>
      </c>
    </row>
    <row r="442" spans="1:7" x14ac:dyDescent="0.3">
      <c r="A442" s="294" t="s">
        <v>865</v>
      </c>
      <c r="B442" s="294" t="s">
        <v>792</v>
      </c>
      <c r="C442" s="355" t="s">
        <v>451</v>
      </c>
      <c r="D442" s="355"/>
      <c r="E442" s="355"/>
      <c r="F442" s="355"/>
      <c r="G442" s="355"/>
    </row>
    <row r="443" spans="1:7" x14ac:dyDescent="0.3">
      <c r="C443" s="355"/>
      <c r="D443" s="355"/>
      <c r="E443" s="355"/>
      <c r="F443" s="355"/>
      <c r="G443" s="355"/>
    </row>
    <row r="444" spans="1:7" x14ac:dyDescent="0.3">
      <c r="B444" s="313" t="s">
        <v>793</v>
      </c>
      <c r="C444" s="355"/>
      <c r="D444" s="355"/>
      <c r="E444" s="355"/>
      <c r="F444" s="355"/>
      <c r="G444" s="355"/>
    </row>
    <row r="445" spans="1:7" x14ac:dyDescent="0.3">
      <c r="A445" s="294" t="s">
        <v>866</v>
      </c>
      <c r="B445" s="294" t="s">
        <v>795</v>
      </c>
      <c r="C445" s="355" t="s">
        <v>451</v>
      </c>
      <c r="D445" s="355" t="s">
        <v>451</v>
      </c>
      <c r="E445" s="355">
        <v>0</v>
      </c>
      <c r="F445" s="355" t="s">
        <v>2271</v>
      </c>
      <c r="G445" s="355" t="s">
        <v>2271</v>
      </c>
    </row>
    <row r="446" spans="1:7" x14ac:dyDescent="0.3">
      <c r="A446" s="294" t="s">
        <v>867</v>
      </c>
      <c r="B446" s="294" t="s">
        <v>797</v>
      </c>
      <c r="C446" s="355" t="s">
        <v>451</v>
      </c>
      <c r="D446" s="355" t="s">
        <v>451</v>
      </c>
      <c r="E446" s="355">
        <v>0</v>
      </c>
      <c r="F446" s="355" t="s">
        <v>2271</v>
      </c>
      <c r="G446" s="355" t="s">
        <v>2271</v>
      </c>
    </row>
    <row r="447" spans="1:7" x14ac:dyDescent="0.3">
      <c r="A447" s="294" t="s">
        <v>868</v>
      </c>
      <c r="B447" s="294" t="s">
        <v>799</v>
      </c>
      <c r="C447" s="355" t="s">
        <v>451</v>
      </c>
      <c r="D447" s="355" t="s">
        <v>451</v>
      </c>
      <c r="E447" s="355">
        <v>0</v>
      </c>
      <c r="F447" s="355" t="s">
        <v>2271</v>
      </c>
      <c r="G447" s="355" t="s">
        <v>2271</v>
      </c>
    </row>
    <row r="448" spans="1:7" x14ac:dyDescent="0.3">
      <c r="A448" s="294" t="s">
        <v>869</v>
      </c>
      <c r="B448" s="294" t="s">
        <v>801</v>
      </c>
      <c r="C448" s="355" t="s">
        <v>451</v>
      </c>
      <c r="D448" s="355" t="s">
        <v>451</v>
      </c>
      <c r="E448" s="355">
        <v>0</v>
      </c>
      <c r="F448" s="355" t="s">
        <v>2271</v>
      </c>
      <c r="G448" s="355" t="s">
        <v>2271</v>
      </c>
    </row>
    <row r="449" spans="1:7" x14ac:dyDescent="0.3">
      <c r="A449" s="294" t="s">
        <v>870</v>
      </c>
      <c r="B449" s="294" t="s">
        <v>803</v>
      </c>
      <c r="C449" s="355" t="s">
        <v>451</v>
      </c>
      <c r="D449" s="355" t="s">
        <v>451</v>
      </c>
      <c r="E449" s="355">
        <v>0</v>
      </c>
      <c r="F449" s="355" t="s">
        <v>2271</v>
      </c>
      <c r="G449" s="355" t="s">
        <v>2271</v>
      </c>
    </row>
    <row r="450" spans="1:7" x14ac:dyDescent="0.3">
      <c r="A450" s="294" t="s">
        <v>871</v>
      </c>
      <c r="B450" s="294" t="s">
        <v>805</v>
      </c>
      <c r="C450" s="355" t="s">
        <v>451</v>
      </c>
      <c r="D450" s="355" t="s">
        <v>451</v>
      </c>
      <c r="E450" s="355">
        <v>0</v>
      </c>
      <c r="F450" s="355" t="s">
        <v>2271</v>
      </c>
      <c r="G450" s="355" t="s">
        <v>2271</v>
      </c>
    </row>
    <row r="451" spans="1:7" x14ac:dyDescent="0.3">
      <c r="A451" s="294" t="s">
        <v>872</v>
      </c>
      <c r="B451" s="294" t="s">
        <v>807</v>
      </c>
      <c r="C451" s="355" t="s">
        <v>451</v>
      </c>
      <c r="D451" s="355" t="s">
        <v>451</v>
      </c>
      <c r="E451" s="355">
        <v>0</v>
      </c>
      <c r="F451" s="355" t="s">
        <v>2271</v>
      </c>
      <c r="G451" s="355" t="s">
        <v>2271</v>
      </c>
    </row>
    <row r="452" spans="1:7" x14ac:dyDescent="0.3">
      <c r="A452" s="294" t="s">
        <v>873</v>
      </c>
      <c r="B452" s="294" t="s">
        <v>809</v>
      </c>
      <c r="C452" s="355" t="s">
        <v>451</v>
      </c>
      <c r="D452" s="355" t="s">
        <v>451</v>
      </c>
      <c r="E452" s="355">
        <v>0</v>
      </c>
      <c r="F452" s="355" t="s">
        <v>2271</v>
      </c>
      <c r="G452" s="355" t="s">
        <v>2271</v>
      </c>
    </row>
    <row r="453" spans="1:7" x14ac:dyDescent="0.3">
      <c r="A453" s="294" t="s">
        <v>874</v>
      </c>
      <c r="B453" s="324" t="s">
        <v>10</v>
      </c>
      <c r="C453" s="355">
        <v>0</v>
      </c>
      <c r="D453" s="355">
        <v>0</v>
      </c>
      <c r="E453" s="355">
        <v>0</v>
      </c>
      <c r="F453" s="355">
        <v>0</v>
      </c>
      <c r="G453" s="355">
        <v>0</v>
      </c>
    </row>
    <row r="454" spans="1:7" x14ac:dyDescent="0.3">
      <c r="A454" s="294" t="s">
        <v>1405</v>
      </c>
      <c r="B454" s="375" t="s">
        <v>811</v>
      </c>
      <c r="C454" s="294" t="s">
        <v>451</v>
      </c>
      <c r="G454" s="294"/>
    </row>
    <row r="455" spans="1:7" x14ac:dyDescent="0.3">
      <c r="A455" s="294" t="s">
        <v>1406</v>
      </c>
      <c r="B455" s="375" t="s">
        <v>812</v>
      </c>
      <c r="C455" s="294" t="s">
        <v>451</v>
      </c>
      <c r="G455" s="294"/>
    </row>
    <row r="456" spans="1:7" x14ac:dyDescent="0.3">
      <c r="A456" s="294" t="s">
        <v>1407</v>
      </c>
      <c r="B456" s="375" t="s">
        <v>813</v>
      </c>
      <c r="C456" s="294" t="s">
        <v>451</v>
      </c>
      <c r="G456" s="294"/>
    </row>
    <row r="457" spans="1:7" x14ac:dyDescent="0.3">
      <c r="A457" s="294" t="s">
        <v>1408</v>
      </c>
      <c r="B457" s="375" t="s">
        <v>814</v>
      </c>
      <c r="C457" s="294" t="s">
        <v>451</v>
      </c>
      <c r="G457" s="294"/>
    </row>
    <row r="458" spans="1:7" x14ac:dyDescent="0.3">
      <c r="A458" s="294" t="s">
        <v>1409</v>
      </c>
      <c r="B458" s="375" t="s">
        <v>815</v>
      </c>
      <c r="C458" s="294" t="s">
        <v>451</v>
      </c>
      <c r="G458" s="294"/>
    </row>
    <row r="459" spans="1:7" x14ac:dyDescent="0.3">
      <c r="A459" s="294" t="s">
        <v>1410</v>
      </c>
      <c r="B459" s="375" t="s">
        <v>816</v>
      </c>
      <c r="C459" s="294" t="s">
        <v>451</v>
      </c>
      <c r="G459" s="294"/>
    </row>
    <row r="460" spans="1:7" x14ac:dyDescent="0.3">
      <c r="A460" s="294" t="s">
        <v>1411</v>
      </c>
      <c r="B460" s="324"/>
      <c r="G460" s="294"/>
    </row>
    <row r="461" spans="1:7" x14ac:dyDescent="0.3">
      <c r="A461" s="294" t="s">
        <v>1412</v>
      </c>
      <c r="B461" s="324"/>
      <c r="G461" s="294"/>
    </row>
    <row r="462" spans="1:7" x14ac:dyDescent="0.3">
      <c r="A462" s="294" t="s">
        <v>1413</v>
      </c>
      <c r="B462" s="324"/>
      <c r="G462" s="294"/>
    </row>
    <row r="463" spans="1:7" ht="15" customHeight="1" x14ac:dyDescent="0.3">
      <c r="A463" s="315"/>
      <c r="B463" s="316" t="s">
        <v>1854</v>
      </c>
      <c r="C463" s="315" t="s">
        <v>777</v>
      </c>
      <c r="D463" s="315" t="s">
        <v>778</v>
      </c>
      <c r="E463" s="315"/>
      <c r="F463" s="315" t="s">
        <v>687</v>
      </c>
      <c r="G463" s="315" t="s">
        <v>779</v>
      </c>
    </row>
    <row r="464" spans="1:7" x14ac:dyDescent="0.3">
      <c r="A464" s="294" t="s">
        <v>875</v>
      </c>
      <c r="B464" s="294" t="s">
        <v>792</v>
      </c>
      <c r="C464" s="355">
        <v>0.19958177138193814</v>
      </c>
      <c r="D464" s="355"/>
      <c r="E464" s="355"/>
      <c r="F464" s="355"/>
      <c r="G464" s="355"/>
    </row>
    <row r="465" spans="1:7" x14ac:dyDescent="0.3">
      <c r="C465" s="355"/>
      <c r="D465" s="355"/>
      <c r="E465" s="355"/>
      <c r="F465" s="355"/>
      <c r="G465" s="355"/>
    </row>
    <row r="466" spans="1:7" x14ac:dyDescent="0.3">
      <c r="B466" s="313" t="s">
        <v>793</v>
      </c>
      <c r="C466" s="355"/>
      <c r="D466" s="355"/>
      <c r="E466" s="355"/>
      <c r="F466" s="355"/>
      <c r="G466" s="355"/>
    </row>
    <row r="467" spans="1:7" x14ac:dyDescent="0.3">
      <c r="A467" s="294" t="s">
        <v>876</v>
      </c>
      <c r="B467" s="294" t="s">
        <v>795</v>
      </c>
      <c r="C467" s="319">
        <v>82.136236670000002</v>
      </c>
      <c r="D467" s="355" t="s">
        <v>451</v>
      </c>
      <c r="E467" s="355">
        <v>0</v>
      </c>
      <c r="F467" s="350">
        <v>0.9608721392984868</v>
      </c>
      <c r="G467" s="355" t="s">
        <v>2271</v>
      </c>
    </row>
    <row r="468" spans="1:7" x14ac:dyDescent="0.3">
      <c r="A468" s="294" t="s">
        <v>877</v>
      </c>
      <c r="B468" s="294" t="s">
        <v>797</v>
      </c>
      <c r="C468" s="319">
        <v>1.8078328100000001</v>
      </c>
      <c r="D468" s="355" t="s">
        <v>451</v>
      </c>
      <c r="E468" s="355">
        <v>0</v>
      </c>
      <c r="F468" s="350">
        <v>2.1148962383288297E-2</v>
      </c>
      <c r="G468" s="355" t="s">
        <v>2271</v>
      </c>
    </row>
    <row r="469" spans="1:7" x14ac:dyDescent="0.3">
      <c r="A469" s="294" t="s">
        <v>878</v>
      </c>
      <c r="B469" s="294" t="s">
        <v>799</v>
      </c>
      <c r="C469" s="319">
        <v>0.36489755000000001</v>
      </c>
      <c r="D469" s="355" t="s">
        <v>451</v>
      </c>
      <c r="E469" s="355">
        <v>0</v>
      </c>
      <c r="F469" s="350">
        <v>4.2687600955223625E-3</v>
      </c>
      <c r="G469" s="355" t="s">
        <v>2271</v>
      </c>
    </row>
    <row r="470" spans="1:7" x14ac:dyDescent="0.3">
      <c r="A470" s="294" t="s">
        <v>879</v>
      </c>
      <c r="B470" s="294" t="s">
        <v>801</v>
      </c>
      <c r="C470" s="319">
        <v>0.1735467</v>
      </c>
      <c r="D470" s="355" t="s">
        <v>451</v>
      </c>
      <c r="E470" s="355">
        <v>0</v>
      </c>
      <c r="F470" s="350">
        <v>2.0302389743904578E-3</v>
      </c>
      <c r="G470" s="355" t="s">
        <v>2271</v>
      </c>
    </row>
    <row r="471" spans="1:7" x14ac:dyDescent="0.3">
      <c r="A471" s="294" t="s">
        <v>880</v>
      </c>
      <c r="B471" s="294" t="s">
        <v>803</v>
      </c>
      <c r="C471" s="319">
        <v>0.1735467</v>
      </c>
      <c r="D471" s="355" t="s">
        <v>451</v>
      </c>
      <c r="E471" s="355">
        <v>0</v>
      </c>
      <c r="F471" s="350">
        <v>2.0302389743904578E-3</v>
      </c>
      <c r="G471" s="355" t="s">
        <v>2271</v>
      </c>
    </row>
    <row r="472" spans="1:7" x14ac:dyDescent="0.3">
      <c r="A472" s="294" t="s">
        <v>881</v>
      </c>
      <c r="B472" s="294" t="s">
        <v>805</v>
      </c>
      <c r="C472" s="319">
        <v>0.1735467</v>
      </c>
      <c r="D472" s="355" t="s">
        <v>451</v>
      </c>
      <c r="E472" s="355">
        <v>0</v>
      </c>
      <c r="F472" s="350">
        <v>2.0302389743904578E-3</v>
      </c>
      <c r="G472" s="355" t="s">
        <v>2271</v>
      </c>
    </row>
    <row r="473" spans="1:7" x14ac:dyDescent="0.3">
      <c r="A473" s="294" t="s">
        <v>882</v>
      </c>
      <c r="B473" s="294" t="s">
        <v>807</v>
      </c>
      <c r="C473" s="319">
        <v>0.1735467</v>
      </c>
      <c r="D473" s="355" t="s">
        <v>451</v>
      </c>
      <c r="E473" s="355">
        <v>0</v>
      </c>
      <c r="F473" s="350">
        <v>2.0302389743904578E-3</v>
      </c>
      <c r="G473" s="355" t="s">
        <v>2271</v>
      </c>
    </row>
    <row r="474" spans="1:7" x14ac:dyDescent="0.3">
      <c r="A474" s="294" t="s">
        <v>883</v>
      </c>
      <c r="B474" s="294" t="s">
        <v>809</v>
      </c>
      <c r="C474" s="319">
        <v>0.47776846000000001</v>
      </c>
      <c r="D474" s="355" t="s">
        <v>451</v>
      </c>
      <c r="E474" s="355">
        <v>0</v>
      </c>
      <c r="F474" s="350">
        <v>5.5891823251407744E-3</v>
      </c>
      <c r="G474" s="355" t="s">
        <v>2271</v>
      </c>
    </row>
    <row r="475" spans="1:7" x14ac:dyDescent="0.3">
      <c r="A475" s="294" t="s">
        <v>884</v>
      </c>
      <c r="B475" s="324" t="s">
        <v>10</v>
      </c>
      <c r="C475" s="319">
        <v>85.480922289999995</v>
      </c>
      <c r="D475" s="355">
        <v>0</v>
      </c>
      <c r="E475" s="355">
        <v>0</v>
      </c>
      <c r="F475" s="350">
        <v>1.0000000000000002</v>
      </c>
      <c r="G475" s="355">
        <v>0</v>
      </c>
    </row>
    <row r="476" spans="1:7" x14ac:dyDescent="0.3">
      <c r="A476" s="294" t="s">
        <v>885</v>
      </c>
      <c r="B476" s="339" t="s">
        <v>811</v>
      </c>
      <c r="C476" s="319">
        <v>0.1735467</v>
      </c>
      <c r="D476" s="355">
        <v>0</v>
      </c>
      <c r="E476" s="355">
        <v>0</v>
      </c>
      <c r="F476" s="350">
        <v>2.0302389743904578E-3</v>
      </c>
      <c r="G476" s="355" t="s">
        <v>2271</v>
      </c>
    </row>
    <row r="477" spans="1:7" x14ac:dyDescent="0.3">
      <c r="A477" s="294" t="s">
        <v>886</v>
      </c>
      <c r="B477" s="339" t="s">
        <v>812</v>
      </c>
      <c r="C477" s="319">
        <v>0.1735467</v>
      </c>
      <c r="D477" s="355">
        <v>0</v>
      </c>
      <c r="E477" s="355">
        <v>0</v>
      </c>
      <c r="F477" s="350">
        <v>2.0302389743904578E-3</v>
      </c>
      <c r="G477" s="355" t="s">
        <v>2271</v>
      </c>
    </row>
    <row r="478" spans="1:7" x14ac:dyDescent="0.3">
      <c r="A478" s="294" t="s">
        <v>887</v>
      </c>
      <c r="B478" s="339" t="s">
        <v>813</v>
      </c>
      <c r="C478" s="319">
        <v>0.13067506000000001</v>
      </c>
      <c r="D478" s="355">
        <v>0</v>
      </c>
      <c r="E478" s="355">
        <v>0</v>
      </c>
      <c r="F478" s="350">
        <v>1.5287043763598589E-3</v>
      </c>
      <c r="G478" s="355" t="s">
        <v>2271</v>
      </c>
    </row>
    <row r="479" spans="1:7" x14ac:dyDescent="0.3">
      <c r="A479" s="294" t="s">
        <v>888</v>
      </c>
      <c r="B479" s="339" t="s">
        <v>814</v>
      </c>
      <c r="C479" s="319">
        <v>0</v>
      </c>
      <c r="D479" s="355">
        <v>0</v>
      </c>
      <c r="E479" s="355">
        <v>0</v>
      </c>
      <c r="F479" s="350">
        <v>0</v>
      </c>
      <c r="G479" s="355" t="s">
        <v>2271</v>
      </c>
    </row>
    <row r="480" spans="1:7" x14ac:dyDescent="0.3">
      <c r="A480" s="294" t="s">
        <v>889</v>
      </c>
      <c r="B480" s="339" t="s">
        <v>815</v>
      </c>
      <c r="C480" s="319">
        <v>0</v>
      </c>
      <c r="D480" s="355">
        <v>0</v>
      </c>
      <c r="E480" s="355">
        <v>0</v>
      </c>
      <c r="F480" s="350">
        <v>0</v>
      </c>
      <c r="G480" s="355" t="s">
        <v>2271</v>
      </c>
    </row>
    <row r="481" spans="1:7" x14ac:dyDescent="0.3">
      <c r="A481" s="294" t="s">
        <v>890</v>
      </c>
      <c r="B481" s="339" t="s">
        <v>816</v>
      </c>
      <c r="C481" s="319">
        <v>0</v>
      </c>
      <c r="D481" s="355">
        <v>0</v>
      </c>
      <c r="E481" s="355">
        <v>0</v>
      </c>
      <c r="F481" s="350">
        <v>0</v>
      </c>
      <c r="G481" s="355" t="s">
        <v>2271</v>
      </c>
    </row>
    <row r="482" spans="1:7" x14ac:dyDescent="0.3">
      <c r="A482" s="294" t="s">
        <v>1434</v>
      </c>
      <c r="B482" s="339"/>
      <c r="C482" s="319"/>
      <c r="F482" s="362"/>
      <c r="G482" s="294"/>
    </row>
    <row r="483" spans="1:7" x14ac:dyDescent="0.3">
      <c r="A483" s="294" t="s">
        <v>1435</v>
      </c>
      <c r="B483" s="339"/>
      <c r="C483" s="319"/>
      <c r="F483" s="362"/>
      <c r="G483" s="294"/>
    </row>
    <row r="484" spans="1:7" x14ac:dyDescent="0.3">
      <c r="A484" s="294" t="s">
        <v>1436</v>
      </c>
      <c r="B484" s="339"/>
      <c r="C484" s="319"/>
      <c r="F484" s="362"/>
      <c r="G484" s="294"/>
    </row>
    <row r="485" spans="1:7" ht="15" customHeight="1" x14ac:dyDescent="0.3">
      <c r="A485" s="315"/>
      <c r="B485" s="316" t="s">
        <v>1855</v>
      </c>
      <c r="C485" s="315" t="s">
        <v>891</v>
      </c>
      <c r="D485" s="315"/>
      <c r="E485" s="315"/>
      <c r="F485" s="315"/>
      <c r="G485" s="318"/>
    </row>
    <row r="486" spans="1:7" x14ac:dyDescent="0.3">
      <c r="A486" s="294" t="s">
        <v>892</v>
      </c>
      <c r="B486" s="313" t="s">
        <v>893</v>
      </c>
      <c r="C486" s="321">
        <v>2.0744526545984254E-2</v>
      </c>
      <c r="G486" s="294"/>
    </row>
    <row r="487" spans="1:7" x14ac:dyDescent="0.3">
      <c r="A487" s="294" t="s">
        <v>894</v>
      </c>
      <c r="B487" s="313" t="s">
        <v>895</v>
      </c>
      <c r="C487" s="321">
        <v>9.7953660887923275E-2</v>
      </c>
      <c r="G487" s="294"/>
    </row>
    <row r="488" spans="1:7" x14ac:dyDescent="0.3">
      <c r="A488" s="294" t="s">
        <v>896</v>
      </c>
      <c r="B488" s="313" t="s">
        <v>897</v>
      </c>
      <c r="C488" s="321">
        <v>0</v>
      </c>
      <c r="G488" s="294"/>
    </row>
    <row r="489" spans="1:7" x14ac:dyDescent="0.3">
      <c r="A489" s="294" t="s">
        <v>898</v>
      </c>
      <c r="B489" s="313" t="s">
        <v>899</v>
      </c>
      <c r="C489" s="321">
        <v>0</v>
      </c>
      <c r="G489" s="294"/>
    </row>
    <row r="490" spans="1:7" x14ac:dyDescent="0.3">
      <c r="A490" s="294" t="s">
        <v>900</v>
      </c>
      <c r="B490" s="313" t="s">
        <v>901</v>
      </c>
      <c r="C490" s="321">
        <v>1.3177649264598341E-3</v>
      </c>
      <c r="G490" s="294"/>
    </row>
    <row r="491" spans="1:7" x14ac:dyDescent="0.3">
      <c r="A491" s="294" t="s">
        <v>902</v>
      </c>
      <c r="B491" s="313" t="s">
        <v>50</v>
      </c>
      <c r="C491" s="321">
        <v>0</v>
      </c>
      <c r="G491" s="294"/>
    </row>
    <row r="492" spans="1:7" x14ac:dyDescent="0.3">
      <c r="A492" s="294" t="s">
        <v>903</v>
      </c>
      <c r="B492" s="313" t="s">
        <v>904</v>
      </c>
      <c r="C492" s="321">
        <v>0</v>
      </c>
      <c r="G492" s="294"/>
    </row>
    <row r="493" spans="1:7" x14ac:dyDescent="0.3">
      <c r="A493" s="294" t="s">
        <v>905</v>
      </c>
      <c r="B493" s="313" t="s">
        <v>906</v>
      </c>
      <c r="C493" s="321">
        <v>1.0158920014384297E-3</v>
      </c>
      <c r="G493" s="294"/>
    </row>
    <row r="494" spans="1:7" x14ac:dyDescent="0.3">
      <c r="A494" s="294" t="s">
        <v>907</v>
      </c>
      <c r="B494" s="313" t="s">
        <v>908</v>
      </c>
      <c r="C494" s="321">
        <v>0</v>
      </c>
      <c r="G494" s="294"/>
    </row>
    <row r="495" spans="1:7" x14ac:dyDescent="0.3">
      <c r="A495" s="294" t="s">
        <v>909</v>
      </c>
      <c r="B495" s="313" t="s">
        <v>9</v>
      </c>
      <c r="C495" s="321">
        <v>0.87896815563819408</v>
      </c>
      <c r="G495" s="294"/>
    </row>
    <row r="496" spans="1:7" x14ac:dyDescent="0.3">
      <c r="A496" s="294" t="s">
        <v>1414</v>
      </c>
      <c r="B496" s="375" t="s">
        <v>2622</v>
      </c>
      <c r="C496" s="321">
        <v>0.87896815563819408</v>
      </c>
      <c r="G496" s="294"/>
    </row>
    <row r="497" spans="1:7" x14ac:dyDescent="0.3">
      <c r="A497" s="294" t="s">
        <v>1415</v>
      </c>
      <c r="B497" s="375" t="s">
        <v>1986</v>
      </c>
      <c r="C497" s="321" t="s">
        <v>451</v>
      </c>
      <c r="G497" s="294"/>
    </row>
    <row r="498" spans="1:7" x14ac:dyDescent="0.3">
      <c r="A498" s="294" t="s">
        <v>1416</v>
      </c>
      <c r="B498" s="375" t="s">
        <v>1986</v>
      </c>
      <c r="C498" s="321" t="s">
        <v>451</v>
      </c>
      <c r="G498" s="294"/>
    </row>
    <row r="499" spans="1:7" x14ac:dyDescent="0.3">
      <c r="A499" s="294" t="s">
        <v>1417</v>
      </c>
      <c r="B499" s="375" t="s">
        <v>1986</v>
      </c>
      <c r="C499" s="321" t="s">
        <v>451</v>
      </c>
      <c r="G499" s="294"/>
    </row>
    <row r="500" spans="1:7" x14ac:dyDescent="0.3">
      <c r="A500" s="294" t="s">
        <v>1418</v>
      </c>
      <c r="B500" s="375" t="s">
        <v>1986</v>
      </c>
      <c r="C500" s="321" t="s">
        <v>451</v>
      </c>
      <c r="G500" s="294"/>
    </row>
    <row r="501" spans="1:7" x14ac:dyDescent="0.3">
      <c r="A501" s="294" t="s">
        <v>1419</v>
      </c>
      <c r="B501" s="375" t="s">
        <v>1986</v>
      </c>
      <c r="C501" s="321" t="s">
        <v>451</v>
      </c>
      <c r="G501" s="294"/>
    </row>
    <row r="502" spans="1:7" x14ac:dyDescent="0.3">
      <c r="A502" s="294" t="s">
        <v>1420</v>
      </c>
      <c r="B502" s="375" t="s">
        <v>1986</v>
      </c>
      <c r="C502" s="321" t="s">
        <v>451</v>
      </c>
      <c r="G502" s="294"/>
    </row>
    <row r="503" spans="1:7" x14ac:dyDescent="0.3">
      <c r="A503" s="294" t="s">
        <v>1421</v>
      </c>
      <c r="B503" s="375" t="s">
        <v>1986</v>
      </c>
      <c r="C503" s="321" t="s">
        <v>451</v>
      </c>
      <c r="G503" s="294"/>
    </row>
    <row r="504" spans="1:7" x14ac:dyDescent="0.3">
      <c r="A504" s="294" t="s">
        <v>1422</v>
      </c>
      <c r="B504" s="375" t="s">
        <v>1986</v>
      </c>
      <c r="C504" s="321" t="s">
        <v>451</v>
      </c>
      <c r="G504" s="294"/>
    </row>
    <row r="505" spans="1:7" x14ac:dyDescent="0.3">
      <c r="A505" s="294" t="s">
        <v>1423</v>
      </c>
      <c r="B505" s="375" t="s">
        <v>1986</v>
      </c>
      <c r="C505" s="321" t="s">
        <v>451</v>
      </c>
      <c r="G505" s="294"/>
    </row>
    <row r="506" spans="1:7" x14ac:dyDescent="0.3">
      <c r="A506" s="294" t="s">
        <v>1424</v>
      </c>
      <c r="B506" s="375" t="s">
        <v>1986</v>
      </c>
      <c r="C506" s="321" t="s">
        <v>451</v>
      </c>
      <c r="G506" s="294"/>
    </row>
    <row r="507" spans="1:7" x14ac:dyDescent="0.3">
      <c r="A507" s="294" t="s">
        <v>1425</v>
      </c>
      <c r="B507" s="375" t="s">
        <v>1986</v>
      </c>
      <c r="C507" s="321" t="s">
        <v>451</v>
      </c>
      <c r="G507" s="294"/>
    </row>
    <row r="508" spans="1:7" x14ac:dyDescent="0.3">
      <c r="A508" s="294" t="s">
        <v>1426</v>
      </c>
      <c r="B508" s="375" t="s">
        <v>1986</v>
      </c>
      <c r="C508" s="321" t="s">
        <v>451</v>
      </c>
      <c r="G508" s="294"/>
    </row>
    <row r="509" spans="1:7" x14ac:dyDescent="0.3">
      <c r="A509" s="294" t="s">
        <v>1427</v>
      </c>
      <c r="B509" s="375" t="s">
        <v>1986</v>
      </c>
      <c r="C509" s="321" t="s">
        <v>451</v>
      </c>
      <c r="G509" s="294"/>
    </row>
    <row r="510" spans="1:7" x14ac:dyDescent="0.3">
      <c r="A510" s="294" t="s">
        <v>1428</v>
      </c>
      <c r="B510" s="375" t="s">
        <v>1986</v>
      </c>
      <c r="C510" s="321" t="s">
        <v>451</v>
      </c>
      <c r="G510" s="294"/>
    </row>
    <row r="511" spans="1:7" x14ac:dyDescent="0.3">
      <c r="A511" s="294" t="s">
        <v>1429</v>
      </c>
      <c r="B511" s="375" t="s">
        <v>1986</v>
      </c>
      <c r="C511" s="321" t="s">
        <v>451</v>
      </c>
      <c r="G511" s="294"/>
    </row>
    <row r="512" spans="1:7" x14ac:dyDescent="0.3">
      <c r="A512" s="294" t="s">
        <v>1430</v>
      </c>
      <c r="B512" s="375" t="s">
        <v>1986</v>
      </c>
      <c r="C512" s="321" t="s">
        <v>451</v>
      </c>
      <c r="G512" s="294"/>
    </row>
    <row r="513" spans="1:7" x14ac:dyDescent="0.3">
      <c r="A513" s="434"/>
      <c r="B513" s="434" t="s">
        <v>1856</v>
      </c>
      <c r="C513" s="404" t="s">
        <v>442</v>
      </c>
      <c r="D513" s="404" t="s">
        <v>1857</v>
      </c>
      <c r="E513" s="404"/>
      <c r="F513" s="404" t="s">
        <v>687</v>
      </c>
      <c r="G513" s="404" t="s">
        <v>1858</v>
      </c>
    </row>
    <row r="514" spans="1:7" x14ac:dyDescent="0.3">
      <c r="A514" s="402" t="s">
        <v>1859</v>
      </c>
      <c r="B514" s="403" t="s">
        <v>144</v>
      </c>
      <c r="C514" s="435">
        <v>0</v>
      </c>
      <c r="D514" s="435">
        <v>0</v>
      </c>
      <c r="E514" s="427"/>
      <c r="F514" s="425">
        <f>IF($C$532=0,"",IF(C514="[for completion]","",IF(C514="","",C514/$C$532)))</f>
        <v>0</v>
      </c>
      <c r="G514" s="425">
        <f>IF($D$532=0,"",IF(D514="[for completion]","",IF(D514="","",D514/$D$532)))</f>
        <v>0</v>
      </c>
    </row>
    <row r="515" spans="1:7" x14ac:dyDescent="0.3">
      <c r="A515" s="402" t="s">
        <v>1860</v>
      </c>
      <c r="B515" s="403" t="s">
        <v>1838</v>
      </c>
      <c r="C515" s="435">
        <v>0</v>
      </c>
      <c r="D515" s="435">
        <v>0</v>
      </c>
      <c r="E515" s="427"/>
      <c r="F515" s="425">
        <f t="shared" ref="F515:F531" si="16">IF($C$532=0,"",IF(C515="[for completion]","",IF(C515="","",C515/$C$532)))</f>
        <v>0</v>
      </c>
      <c r="G515" s="425">
        <f t="shared" ref="G515:G531" si="17">IF($D$532=0,"",IF(D515="[for completion]","",IF(D515="","",D515/$D$532)))</f>
        <v>0</v>
      </c>
    </row>
    <row r="516" spans="1:7" x14ac:dyDescent="0.3">
      <c r="A516" s="402" t="s">
        <v>1861</v>
      </c>
      <c r="B516" s="403" t="s">
        <v>1839</v>
      </c>
      <c r="C516" s="435">
        <v>2.73449053</v>
      </c>
      <c r="D516" s="435">
        <v>2</v>
      </c>
      <c r="E516" s="427"/>
      <c r="F516" s="425">
        <f t="shared" si="16"/>
        <v>3.1989483229053726E-2</v>
      </c>
      <c r="G516" s="425">
        <f t="shared" si="17"/>
        <v>0.1111111111111111</v>
      </c>
    </row>
    <row r="517" spans="1:7" x14ac:dyDescent="0.3">
      <c r="A517" s="402" t="s">
        <v>1862</v>
      </c>
      <c r="B517" s="403" t="s">
        <v>1840</v>
      </c>
      <c r="C517" s="435">
        <v>4.4567599999999999E-2</v>
      </c>
      <c r="D517" s="435">
        <v>1</v>
      </c>
      <c r="E517" s="427"/>
      <c r="F517" s="425">
        <f t="shared" si="16"/>
        <v>5.213748144738226E-4</v>
      </c>
      <c r="G517" s="425">
        <f t="shared" si="17"/>
        <v>5.5555555555555552E-2</v>
      </c>
    </row>
    <row r="518" spans="1:7" x14ac:dyDescent="0.3">
      <c r="A518" s="402" t="s">
        <v>1863</v>
      </c>
      <c r="B518" s="403" t="s">
        <v>1841</v>
      </c>
      <c r="C518" s="435">
        <v>73.255082639999998</v>
      </c>
      <c r="D518" s="435">
        <v>2</v>
      </c>
      <c r="E518" s="427"/>
      <c r="F518" s="425">
        <f t="shared" si="16"/>
        <v>0.85697581024543723</v>
      </c>
      <c r="G518" s="425">
        <f t="shared" si="17"/>
        <v>0.1111111111111111</v>
      </c>
    </row>
    <row r="519" spans="1:7" x14ac:dyDescent="0.3">
      <c r="A519" s="402" t="s">
        <v>1864</v>
      </c>
      <c r="B519" s="403" t="s">
        <v>1842</v>
      </c>
      <c r="C519" s="435">
        <v>0</v>
      </c>
      <c r="D519" s="435">
        <v>0</v>
      </c>
      <c r="E519" s="427"/>
      <c r="F519" s="425">
        <f t="shared" si="16"/>
        <v>0</v>
      </c>
      <c r="G519" s="425">
        <f t="shared" si="17"/>
        <v>0</v>
      </c>
    </row>
    <row r="520" spans="1:7" x14ac:dyDescent="0.3">
      <c r="A520" s="402" t="s">
        <v>1865</v>
      </c>
      <c r="B520" s="403" t="s">
        <v>1843</v>
      </c>
      <c r="C520" s="435">
        <v>6.4809500000000001E-3</v>
      </c>
      <c r="D520" s="435">
        <v>1</v>
      </c>
      <c r="E520" s="427"/>
      <c r="F520" s="425">
        <f t="shared" si="16"/>
        <v>7.5817502038793224E-5</v>
      </c>
      <c r="G520" s="425">
        <f t="shared" si="17"/>
        <v>5.5555555555555552E-2</v>
      </c>
    </row>
    <row r="521" spans="1:7" x14ac:dyDescent="0.3">
      <c r="A521" s="402" t="s">
        <v>1866</v>
      </c>
      <c r="B521" s="403" t="s">
        <v>1849</v>
      </c>
      <c r="C521" s="435">
        <v>0</v>
      </c>
      <c r="D521" s="435">
        <v>0</v>
      </c>
      <c r="E521" s="427"/>
      <c r="F521" s="425">
        <f t="shared" si="16"/>
        <v>0</v>
      </c>
      <c r="G521" s="425">
        <f t="shared" si="17"/>
        <v>0</v>
      </c>
    </row>
    <row r="522" spans="1:7" x14ac:dyDescent="0.3">
      <c r="A522" s="402" t="s">
        <v>1867</v>
      </c>
      <c r="B522" s="403" t="s">
        <v>1844</v>
      </c>
      <c r="C522" s="435">
        <v>0</v>
      </c>
      <c r="D522" s="435">
        <v>0</v>
      </c>
      <c r="E522" s="427"/>
      <c r="F522" s="425">
        <f t="shared" si="16"/>
        <v>0</v>
      </c>
      <c r="G522" s="425">
        <f t="shared" si="17"/>
        <v>0</v>
      </c>
    </row>
    <row r="523" spans="1:7" x14ac:dyDescent="0.3">
      <c r="A523" s="402" t="s">
        <v>1868</v>
      </c>
      <c r="B523" s="403" t="s">
        <v>1845</v>
      </c>
      <c r="C523" s="435">
        <v>1.5626651599999999</v>
      </c>
      <c r="D523" s="435">
        <v>1</v>
      </c>
      <c r="E523" s="427"/>
      <c r="F523" s="425">
        <f t="shared" si="16"/>
        <v>1.8280864526689936E-2</v>
      </c>
      <c r="G523" s="425">
        <f t="shared" si="17"/>
        <v>5.5555555555555552E-2</v>
      </c>
    </row>
    <row r="524" spans="1:7" x14ac:dyDescent="0.3">
      <c r="A524" s="402" t="s">
        <v>1869</v>
      </c>
      <c r="B524" s="403" t="s">
        <v>1846</v>
      </c>
      <c r="C524" s="435">
        <v>7.5351686999999998</v>
      </c>
      <c r="D524" s="435">
        <v>8</v>
      </c>
      <c r="E524" s="427"/>
      <c r="F524" s="425">
        <f t="shared" si="16"/>
        <v>8.8150297143921946E-2</v>
      </c>
      <c r="G524" s="425">
        <f t="shared" si="17"/>
        <v>0.44444444444444442</v>
      </c>
    </row>
    <row r="525" spans="1:7" x14ac:dyDescent="0.3">
      <c r="A525" s="402" t="s">
        <v>1870</v>
      </c>
      <c r="B525" s="403" t="s">
        <v>1847</v>
      </c>
      <c r="C525" s="435">
        <v>0.22967926999999999</v>
      </c>
      <c r="D525" s="435">
        <v>1</v>
      </c>
      <c r="E525" s="427"/>
      <c r="F525" s="425">
        <f t="shared" si="16"/>
        <v>2.6869067839581451E-3</v>
      </c>
      <c r="G525" s="425">
        <f t="shared" si="17"/>
        <v>5.5555555555555552E-2</v>
      </c>
    </row>
    <row r="526" spans="1:7" x14ac:dyDescent="0.3">
      <c r="A526" s="402" t="s">
        <v>1871</v>
      </c>
      <c r="B526" s="403" t="s">
        <v>1848</v>
      </c>
      <c r="C526" s="435">
        <v>0</v>
      </c>
      <c r="D526" s="435">
        <v>0</v>
      </c>
      <c r="E526" s="427"/>
      <c r="F526" s="425">
        <f t="shared" si="16"/>
        <v>0</v>
      </c>
      <c r="G526" s="425">
        <f t="shared" si="17"/>
        <v>0</v>
      </c>
    </row>
    <row r="527" spans="1:7" x14ac:dyDescent="0.3">
      <c r="A527" s="402" t="s">
        <v>1872</v>
      </c>
      <c r="B527" s="403" t="s">
        <v>1967</v>
      </c>
      <c r="C527" s="435">
        <v>2.5967189999999998E-2</v>
      </c>
      <c r="D527" s="435">
        <v>1</v>
      </c>
      <c r="E527" s="427"/>
      <c r="F527" s="425">
        <f t="shared" si="16"/>
        <v>3.0377760679633863E-4</v>
      </c>
      <c r="G527" s="425">
        <f t="shared" si="17"/>
        <v>5.5555555555555552E-2</v>
      </c>
    </row>
    <row r="528" spans="1:7" x14ac:dyDescent="0.3">
      <c r="A528" s="402" t="s">
        <v>1873</v>
      </c>
      <c r="B528" s="403" t="s">
        <v>1701</v>
      </c>
      <c r="C528" s="435" t="s">
        <v>451</v>
      </c>
      <c r="D528" s="435" t="s">
        <v>451</v>
      </c>
      <c r="E528" s="427"/>
      <c r="F528" s="425"/>
      <c r="G528" s="425"/>
    </row>
    <row r="529" spans="1:7" x14ac:dyDescent="0.3">
      <c r="A529" s="402" t="s">
        <v>1874</v>
      </c>
      <c r="B529" s="403" t="s">
        <v>1701</v>
      </c>
      <c r="C529" s="435" t="s">
        <v>451</v>
      </c>
      <c r="D529" s="435" t="s">
        <v>451</v>
      </c>
      <c r="E529" s="427"/>
      <c r="F529" s="425"/>
      <c r="G529" s="425"/>
    </row>
    <row r="530" spans="1:7" x14ac:dyDescent="0.3">
      <c r="A530" s="402" t="s">
        <v>1875</v>
      </c>
      <c r="B530" s="403" t="s">
        <v>1701</v>
      </c>
      <c r="C530" s="435" t="s">
        <v>451</v>
      </c>
      <c r="D530" s="435" t="s">
        <v>451</v>
      </c>
      <c r="E530" s="427"/>
      <c r="F530" s="425"/>
      <c r="G530" s="425"/>
    </row>
    <row r="531" spans="1:7" x14ac:dyDescent="0.3">
      <c r="A531" s="402" t="s">
        <v>1876</v>
      </c>
      <c r="B531" s="403" t="s">
        <v>1719</v>
      </c>
      <c r="C531" s="435">
        <v>8.6820250000000002E-2</v>
      </c>
      <c r="D531" s="435">
        <v>1</v>
      </c>
      <c r="E531" s="427"/>
      <c r="F531" s="425">
        <f t="shared" si="16"/>
        <v>1.0156681476301372E-3</v>
      </c>
      <c r="G531" s="425">
        <f t="shared" si="17"/>
        <v>5.5555555555555552E-2</v>
      </c>
    </row>
    <row r="532" spans="1:7" x14ac:dyDescent="0.3">
      <c r="A532" s="402" t="s">
        <v>1877</v>
      </c>
      <c r="B532" s="403" t="s">
        <v>10</v>
      </c>
      <c r="C532" s="435">
        <f>SUM(C514:C531)</f>
        <v>85.480922289999995</v>
      </c>
      <c r="D532" s="435">
        <f>SUM(D514:D531)</f>
        <v>18</v>
      </c>
      <c r="E532" s="427"/>
      <c r="F532" s="433">
        <f>SUM(F514:F531)</f>
        <v>1.0000000000000002</v>
      </c>
      <c r="G532" s="433">
        <f>SUM(G514:G531)</f>
        <v>1</v>
      </c>
    </row>
    <row r="533" spans="1:7" x14ac:dyDescent="0.3">
      <c r="A533" s="402" t="s">
        <v>1878</v>
      </c>
      <c r="B533" s="403"/>
      <c r="C533" s="402"/>
      <c r="D533" s="402"/>
      <c r="E533" s="427"/>
      <c r="F533" s="427"/>
      <c r="G533" s="427"/>
    </row>
    <row r="534" spans="1:7" x14ac:dyDescent="0.3">
      <c r="A534" s="402" t="s">
        <v>1879</v>
      </c>
      <c r="B534" s="403"/>
      <c r="C534" s="402"/>
      <c r="D534" s="402"/>
      <c r="E534" s="427"/>
      <c r="F534" s="427"/>
      <c r="G534" s="427"/>
    </row>
    <row r="535" spans="1:7" x14ac:dyDescent="0.3">
      <c r="A535" s="402" t="s">
        <v>1880</v>
      </c>
      <c r="B535" s="403"/>
      <c r="C535" s="402"/>
      <c r="D535" s="402"/>
      <c r="E535" s="427"/>
      <c r="F535" s="427"/>
      <c r="G535" s="427"/>
    </row>
    <row r="536" spans="1:7" x14ac:dyDescent="0.3">
      <c r="A536" s="434"/>
      <c r="B536" s="429" t="s">
        <v>1881</v>
      </c>
      <c r="C536" s="404" t="s">
        <v>442</v>
      </c>
      <c r="D536" s="404" t="s">
        <v>1857</v>
      </c>
      <c r="E536" s="404"/>
      <c r="F536" s="404" t="s">
        <v>687</v>
      </c>
      <c r="G536" s="404" t="s">
        <v>1858</v>
      </c>
    </row>
    <row r="537" spans="1:7" x14ac:dyDescent="0.3">
      <c r="A537" s="402" t="s">
        <v>1882</v>
      </c>
      <c r="B537" s="403" t="s">
        <v>1941</v>
      </c>
      <c r="C537" s="435">
        <v>0</v>
      </c>
      <c r="D537" s="435">
        <v>0</v>
      </c>
      <c r="E537" s="427"/>
      <c r="F537" s="425">
        <f>IF($C$555=0,"",IF(C537="[for completion]","",IF(C537="","",C537/$C$555)))</f>
        <v>0</v>
      </c>
      <c r="G537" s="425">
        <f>IF($D$555=0,"",IF(D537="[for completion]","",IF(D537="","",D537/$D$555)))</f>
        <v>0</v>
      </c>
    </row>
    <row r="538" spans="1:7" x14ac:dyDescent="0.3">
      <c r="A538" s="402" t="s">
        <v>1883</v>
      </c>
      <c r="B538" s="403" t="s">
        <v>1942</v>
      </c>
      <c r="C538" s="435">
        <v>0</v>
      </c>
      <c r="D538" s="435">
        <v>0</v>
      </c>
      <c r="E538" s="427"/>
      <c r="F538" s="425">
        <f t="shared" ref="F538:F554" si="18">IF($C$555=0,"",IF(C538="[for completion]","",IF(C538="","",C538/$C$555)))</f>
        <v>0</v>
      </c>
      <c r="G538" s="425">
        <f t="shared" ref="G538:G554" si="19">IF($D$555=0,"",IF(D538="[for completion]","",IF(D538="","",D538/$D$555)))</f>
        <v>0</v>
      </c>
    </row>
    <row r="539" spans="1:7" x14ac:dyDescent="0.3">
      <c r="A539" s="402" t="s">
        <v>1884</v>
      </c>
      <c r="B539" s="403" t="s">
        <v>1943</v>
      </c>
      <c r="C539" s="435">
        <v>2.73449053</v>
      </c>
      <c r="D539" s="435">
        <v>2</v>
      </c>
      <c r="E539" s="427"/>
      <c r="F539" s="425">
        <f t="shared" si="18"/>
        <v>3.1989483229053726E-2</v>
      </c>
      <c r="G539" s="425">
        <f t="shared" si="19"/>
        <v>0.1111111111111111</v>
      </c>
    </row>
    <row r="540" spans="1:7" x14ac:dyDescent="0.3">
      <c r="A540" s="402" t="s">
        <v>1885</v>
      </c>
      <c r="B540" s="403" t="s">
        <v>1944</v>
      </c>
      <c r="C540" s="435">
        <v>4.4567599999999999E-2</v>
      </c>
      <c r="D540" s="435">
        <v>1</v>
      </c>
      <c r="E540" s="427"/>
      <c r="F540" s="425">
        <f t="shared" si="18"/>
        <v>5.213748144738226E-4</v>
      </c>
      <c r="G540" s="425">
        <f t="shared" si="19"/>
        <v>5.5555555555555552E-2</v>
      </c>
    </row>
    <row r="541" spans="1:7" x14ac:dyDescent="0.3">
      <c r="A541" s="402" t="s">
        <v>1886</v>
      </c>
      <c r="B541" s="403" t="s">
        <v>1945</v>
      </c>
      <c r="C541" s="435">
        <v>73.255082639999998</v>
      </c>
      <c r="D541" s="435">
        <v>2</v>
      </c>
      <c r="E541" s="427"/>
      <c r="F541" s="425">
        <f t="shared" si="18"/>
        <v>0.85697581024543723</v>
      </c>
      <c r="G541" s="425">
        <f t="shared" si="19"/>
        <v>0.1111111111111111</v>
      </c>
    </row>
    <row r="542" spans="1:7" x14ac:dyDescent="0.3">
      <c r="A542" s="402" t="s">
        <v>1887</v>
      </c>
      <c r="B542" s="403" t="s">
        <v>1946</v>
      </c>
      <c r="C542" s="435">
        <v>0</v>
      </c>
      <c r="D542" s="435">
        <v>0</v>
      </c>
      <c r="E542" s="427"/>
      <c r="F542" s="425">
        <f t="shared" si="18"/>
        <v>0</v>
      </c>
      <c r="G542" s="425">
        <f t="shared" si="19"/>
        <v>0</v>
      </c>
    </row>
    <row r="543" spans="1:7" x14ac:dyDescent="0.3">
      <c r="A543" s="402" t="s">
        <v>1888</v>
      </c>
      <c r="B543" s="403" t="s">
        <v>1947</v>
      </c>
      <c r="C543" s="435">
        <v>6.4809500000000001E-3</v>
      </c>
      <c r="D543" s="435">
        <v>1</v>
      </c>
      <c r="E543" s="427"/>
      <c r="F543" s="425">
        <f t="shared" si="18"/>
        <v>7.5817502038793224E-5</v>
      </c>
      <c r="G543" s="425">
        <f t="shared" si="19"/>
        <v>5.5555555555555552E-2</v>
      </c>
    </row>
    <row r="544" spans="1:7" x14ac:dyDescent="0.3">
      <c r="A544" s="402" t="s">
        <v>1889</v>
      </c>
      <c r="B544" s="403" t="s">
        <v>1948</v>
      </c>
      <c r="C544" s="435">
        <v>0</v>
      </c>
      <c r="D544" s="435">
        <v>0</v>
      </c>
      <c r="E544" s="427"/>
      <c r="F544" s="425">
        <f t="shared" si="18"/>
        <v>0</v>
      </c>
      <c r="G544" s="425">
        <f t="shared" si="19"/>
        <v>0</v>
      </c>
    </row>
    <row r="545" spans="1:7" x14ac:dyDescent="0.3">
      <c r="A545" s="402" t="s">
        <v>1890</v>
      </c>
      <c r="B545" s="403" t="s">
        <v>1949</v>
      </c>
      <c r="C545" s="435">
        <v>0</v>
      </c>
      <c r="D545" s="435">
        <v>0</v>
      </c>
      <c r="E545" s="427"/>
      <c r="F545" s="425">
        <f t="shared" si="18"/>
        <v>0</v>
      </c>
      <c r="G545" s="425">
        <f t="shared" si="19"/>
        <v>0</v>
      </c>
    </row>
    <row r="546" spans="1:7" x14ac:dyDescent="0.3">
      <c r="A546" s="402" t="s">
        <v>1891</v>
      </c>
      <c r="B546" s="403" t="s">
        <v>1950</v>
      </c>
      <c r="C546" s="435">
        <v>1.5626651599999999</v>
      </c>
      <c r="D546" s="435">
        <v>1</v>
      </c>
      <c r="E546" s="427"/>
      <c r="F546" s="425">
        <f t="shared" si="18"/>
        <v>1.8280864526689936E-2</v>
      </c>
      <c r="G546" s="425">
        <f t="shared" si="19"/>
        <v>5.5555555555555552E-2</v>
      </c>
    </row>
    <row r="547" spans="1:7" x14ac:dyDescent="0.3">
      <c r="A547" s="402" t="s">
        <v>1892</v>
      </c>
      <c r="B547" s="403" t="s">
        <v>1951</v>
      </c>
      <c r="C547" s="435">
        <v>7.5351686999999998</v>
      </c>
      <c r="D547" s="435">
        <v>8</v>
      </c>
      <c r="E547" s="427"/>
      <c r="F547" s="425">
        <f t="shared" si="18"/>
        <v>8.8150297143921946E-2</v>
      </c>
      <c r="G547" s="425">
        <f t="shared" si="19"/>
        <v>0.44444444444444442</v>
      </c>
    </row>
    <row r="548" spans="1:7" x14ac:dyDescent="0.3">
      <c r="A548" s="402" t="s">
        <v>1893</v>
      </c>
      <c r="B548" s="403" t="s">
        <v>1952</v>
      </c>
      <c r="C548" s="435">
        <v>0.22967926999999999</v>
      </c>
      <c r="D548" s="435">
        <v>1</v>
      </c>
      <c r="E548" s="427"/>
      <c r="F548" s="425">
        <f t="shared" si="18"/>
        <v>2.6869067839581451E-3</v>
      </c>
      <c r="G548" s="425">
        <f t="shared" si="19"/>
        <v>5.5555555555555552E-2</v>
      </c>
    </row>
    <row r="549" spans="1:7" x14ac:dyDescent="0.3">
      <c r="A549" s="402" t="s">
        <v>1894</v>
      </c>
      <c r="B549" s="403" t="s">
        <v>1953</v>
      </c>
      <c r="C549" s="435">
        <v>0</v>
      </c>
      <c r="D549" s="435">
        <v>0</v>
      </c>
      <c r="E549" s="427"/>
      <c r="F549" s="425">
        <f t="shared" si="18"/>
        <v>0</v>
      </c>
      <c r="G549" s="425">
        <f t="shared" si="19"/>
        <v>0</v>
      </c>
    </row>
    <row r="550" spans="1:7" x14ac:dyDescent="0.3">
      <c r="A550" s="402" t="s">
        <v>1895</v>
      </c>
      <c r="B550" s="403" t="s">
        <v>1954</v>
      </c>
      <c r="C550" s="435">
        <v>2.5967189999999998E-2</v>
      </c>
      <c r="D550" s="435">
        <v>1</v>
      </c>
      <c r="E550" s="427"/>
      <c r="F550" s="425">
        <f t="shared" si="18"/>
        <v>3.0377760679633863E-4</v>
      </c>
      <c r="G550" s="425">
        <f t="shared" si="19"/>
        <v>5.5555555555555552E-2</v>
      </c>
    </row>
    <row r="551" spans="1:7" x14ac:dyDescent="0.3">
      <c r="A551" s="402" t="s">
        <v>1896</v>
      </c>
      <c r="B551" s="403" t="s">
        <v>1701</v>
      </c>
      <c r="C551" s="435" t="s">
        <v>451</v>
      </c>
      <c r="D551" s="435" t="s">
        <v>451</v>
      </c>
      <c r="E551" s="427"/>
      <c r="F551" s="425"/>
      <c r="G551" s="425"/>
    </row>
    <row r="552" spans="1:7" x14ac:dyDescent="0.3">
      <c r="A552" s="402" t="s">
        <v>1897</v>
      </c>
      <c r="B552" s="403" t="s">
        <v>1701</v>
      </c>
      <c r="C552" s="435" t="s">
        <v>451</v>
      </c>
      <c r="D552" s="435" t="s">
        <v>451</v>
      </c>
      <c r="E552" s="427"/>
      <c r="F552" s="425"/>
      <c r="G552" s="425"/>
    </row>
    <row r="553" spans="1:7" x14ac:dyDescent="0.3">
      <c r="A553" s="402" t="s">
        <v>1898</v>
      </c>
      <c r="B553" s="403" t="s">
        <v>1701</v>
      </c>
      <c r="C553" s="435" t="s">
        <v>451</v>
      </c>
      <c r="D553" s="435" t="s">
        <v>451</v>
      </c>
      <c r="E553" s="427"/>
      <c r="F553" s="425"/>
      <c r="G553" s="425"/>
    </row>
    <row r="554" spans="1:7" x14ac:dyDescent="0.3">
      <c r="A554" s="402" t="s">
        <v>1899</v>
      </c>
      <c r="B554" s="403" t="s">
        <v>1719</v>
      </c>
      <c r="C554" s="435">
        <v>8.6820250000000002E-2</v>
      </c>
      <c r="D554" s="435">
        <v>1</v>
      </c>
      <c r="E554" s="427"/>
      <c r="F554" s="425">
        <f t="shared" si="18"/>
        <v>1.0156681476301372E-3</v>
      </c>
      <c r="G554" s="425">
        <f t="shared" si="19"/>
        <v>5.5555555555555552E-2</v>
      </c>
    </row>
    <row r="555" spans="1:7" x14ac:dyDescent="0.3">
      <c r="A555" s="402" t="s">
        <v>1900</v>
      </c>
      <c r="B555" s="403" t="s">
        <v>10</v>
      </c>
      <c r="C555" s="435">
        <f>SUM(C537:C554)</f>
        <v>85.480922289999995</v>
      </c>
      <c r="D555" s="435">
        <f>SUM(D537:D554)</f>
        <v>18</v>
      </c>
      <c r="E555" s="427"/>
      <c r="F555" s="433">
        <f>SUM(F537:F554)</f>
        <v>1.0000000000000002</v>
      </c>
      <c r="G555" s="433">
        <f>SUM(G537:G554)</f>
        <v>1</v>
      </c>
    </row>
    <row r="556" spans="1:7" x14ac:dyDescent="0.3">
      <c r="A556" s="402" t="s">
        <v>1901</v>
      </c>
      <c r="B556" s="403"/>
      <c r="C556" s="402"/>
      <c r="D556" s="402"/>
      <c r="E556" s="427"/>
      <c r="F556" s="427"/>
      <c r="G556" s="427"/>
    </row>
    <row r="557" spans="1:7" x14ac:dyDescent="0.3">
      <c r="A557" s="402" t="s">
        <v>1902</v>
      </c>
      <c r="B557" s="403"/>
      <c r="C557" s="402"/>
      <c r="D557" s="402"/>
      <c r="E557" s="427"/>
      <c r="F557" s="427"/>
      <c r="G557" s="427"/>
    </row>
    <row r="558" spans="1:7" x14ac:dyDescent="0.3">
      <c r="A558" s="402" t="s">
        <v>1903</v>
      </c>
      <c r="B558" s="403"/>
      <c r="C558" s="402"/>
      <c r="D558" s="402"/>
      <c r="E558" s="427"/>
      <c r="F558" s="427"/>
      <c r="G558" s="427"/>
    </row>
    <row r="559" spans="1:7" x14ac:dyDescent="0.3">
      <c r="A559" s="434"/>
      <c r="B559" s="434" t="s">
        <v>1904</v>
      </c>
      <c r="C559" s="404" t="s">
        <v>442</v>
      </c>
      <c r="D559" s="404" t="s">
        <v>1857</v>
      </c>
      <c r="E559" s="404"/>
      <c r="F559" s="404" t="s">
        <v>687</v>
      </c>
      <c r="G559" s="404" t="s">
        <v>1858</v>
      </c>
    </row>
    <row r="560" spans="1:7" x14ac:dyDescent="0.3">
      <c r="A560" s="402" t="s">
        <v>1905</v>
      </c>
      <c r="B560" s="403" t="s">
        <v>1749</v>
      </c>
      <c r="C560" s="435">
        <v>8.4240839699999999</v>
      </c>
      <c r="D560" s="435">
        <v>8</v>
      </c>
      <c r="E560" s="427"/>
      <c r="F560" s="425">
        <f>IF($C$570=0,"",IF(C560="[for completion]","",IF(C560="","",C560/$C$570)))</f>
        <v>9.8549287306712807E-2</v>
      </c>
      <c r="G560" s="425">
        <f>IF($D$570=0,"",IF(D560="[for completion]","",IF(D560="","",D560/$D$570)))</f>
        <v>0.44444444444444442</v>
      </c>
    </row>
    <row r="561" spans="1:7" x14ac:dyDescent="0.3">
      <c r="A561" s="402" t="s">
        <v>1906</v>
      </c>
      <c r="B561" s="403" t="s">
        <v>1751</v>
      </c>
      <c r="C561" s="435">
        <v>1.89690724</v>
      </c>
      <c r="D561" s="435">
        <v>3</v>
      </c>
      <c r="E561" s="427"/>
      <c r="F561" s="425">
        <f t="shared" ref="F561:F569" si="20">IF($C$570=0,"",IF(C561="[for completion]","",IF(C561="","",C561/$C$570)))</f>
        <v>2.2191001093373908E-2</v>
      </c>
      <c r="G561" s="425">
        <f t="shared" ref="G561:G569" si="21">IF($D$570=0,"",IF(D561="[for completion]","",IF(D561="","",D561/$D$570)))</f>
        <v>0.16666666666666666</v>
      </c>
    </row>
    <row r="562" spans="1:7" x14ac:dyDescent="0.3">
      <c r="A562" s="402" t="s">
        <v>1907</v>
      </c>
      <c r="B562" s="403" t="s">
        <v>1753</v>
      </c>
      <c r="C562" s="435">
        <v>2.6457790000000002E-2</v>
      </c>
      <c r="D562" s="435">
        <v>1</v>
      </c>
      <c r="E562" s="427"/>
      <c r="F562" s="425">
        <f t="shared" si="20"/>
        <v>3.0951689910691535E-4</v>
      </c>
      <c r="G562" s="425">
        <f t="shared" si="21"/>
        <v>5.5555555555555552E-2</v>
      </c>
    </row>
    <row r="563" spans="1:7" x14ac:dyDescent="0.3">
      <c r="A563" s="402" t="s">
        <v>1908</v>
      </c>
      <c r="B563" s="403" t="s">
        <v>1755</v>
      </c>
      <c r="C563" s="435">
        <v>2.2800770200000002</v>
      </c>
      <c r="D563" s="435">
        <v>2</v>
      </c>
      <c r="E563" s="427"/>
      <c r="F563" s="425">
        <f t="shared" si="20"/>
        <v>2.6673519177351408E-2</v>
      </c>
      <c r="G563" s="425">
        <f t="shared" si="21"/>
        <v>0.1111111111111111</v>
      </c>
    </row>
    <row r="564" spans="1:7" x14ac:dyDescent="0.3">
      <c r="A564" s="402" t="s">
        <v>1909</v>
      </c>
      <c r="B564" s="403" t="s">
        <v>1757</v>
      </c>
      <c r="C564" s="435">
        <v>4.4567599999999999E-2</v>
      </c>
      <c r="D564" s="435">
        <v>1</v>
      </c>
      <c r="E564" s="427"/>
      <c r="F564" s="425">
        <f t="shared" si="20"/>
        <v>5.213748144738226E-4</v>
      </c>
      <c r="G564" s="425">
        <f t="shared" si="21"/>
        <v>5.5555555555555552E-2</v>
      </c>
    </row>
    <row r="565" spans="1:7" x14ac:dyDescent="0.3">
      <c r="A565" s="402" t="s">
        <v>1910</v>
      </c>
      <c r="B565" s="403" t="s">
        <v>1759</v>
      </c>
      <c r="C565" s="435">
        <v>0</v>
      </c>
      <c r="D565" s="435">
        <v>0</v>
      </c>
      <c r="E565" s="427"/>
      <c r="F565" s="425">
        <f t="shared" si="20"/>
        <v>0</v>
      </c>
      <c r="G565" s="425">
        <f t="shared" si="21"/>
        <v>0</v>
      </c>
    </row>
    <row r="566" spans="1:7" x14ac:dyDescent="0.3">
      <c r="A566" s="402" t="s">
        <v>1911</v>
      </c>
      <c r="B566" s="403" t="s">
        <v>1761</v>
      </c>
      <c r="C566" s="435">
        <v>72.76735004999999</v>
      </c>
      <c r="D566" s="435">
        <v>2</v>
      </c>
      <c r="E566" s="427"/>
      <c r="F566" s="425">
        <f t="shared" si="20"/>
        <v>0.85127006237873382</v>
      </c>
      <c r="G566" s="425">
        <f t="shared" si="21"/>
        <v>0.1111111111111111</v>
      </c>
    </row>
    <row r="567" spans="1:7" x14ac:dyDescent="0.3">
      <c r="A567" s="402" t="s">
        <v>1912</v>
      </c>
      <c r="B567" s="403" t="s">
        <v>1763</v>
      </c>
      <c r="C567" s="435">
        <v>0</v>
      </c>
      <c r="D567" s="435">
        <v>0</v>
      </c>
      <c r="E567" s="427"/>
      <c r="F567" s="425">
        <f t="shared" si="20"/>
        <v>0</v>
      </c>
      <c r="G567" s="425">
        <f t="shared" si="21"/>
        <v>0</v>
      </c>
    </row>
    <row r="568" spans="1:7" x14ac:dyDescent="0.3">
      <c r="A568" s="402" t="s">
        <v>1913</v>
      </c>
      <c r="B568" s="403" t="s">
        <v>1765</v>
      </c>
      <c r="C568" s="435">
        <v>0</v>
      </c>
      <c r="D568" s="435">
        <v>0</v>
      </c>
      <c r="E568" s="427"/>
      <c r="F568" s="425">
        <f t="shared" si="20"/>
        <v>0</v>
      </c>
      <c r="G568" s="425">
        <f t="shared" si="21"/>
        <v>0</v>
      </c>
    </row>
    <row r="569" spans="1:7" x14ac:dyDescent="0.3">
      <c r="A569" s="402" t="s">
        <v>1914</v>
      </c>
      <c r="B569" s="402" t="s">
        <v>1719</v>
      </c>
      <c r="C569" s="435">
        <v>4.1478620000000001E-2</v>
      </c>
      <c r="D569" s="435">
        <v>1</v>
      </c>
      <c r="E569" s="427"/>
      <c r="F569" s="425">
        <f t="shared" si="20"/>
        <v>4.8523833024731396E-4</v>
      </c>
      <c r="G569" s="425">
        <f t="shared" si="21"/>
        <v>5.5555555555555552E-2</v>
      </c>
    </row>
    <row r="570" spans="1:7" x14ac:dyDescent="0.3">
      <c r="A570" s="402" t="s">
        <v>1915</v>
      </c>
      <c r="B570" s="403" t="s">
        <v>10</v>
      </c>
      <c r="C570" s="435">
        <f>SUM(C560:C569)</f>
        <v>85.480922289999995</v>
      </c>
      <c r="D570" s="435">
        <f>SUM(D560:D569)</f>
        <v>18</v>
      </c>
      <c r="E570" s="427"/>
      <c r="F570" s="433">
        <f>SUM(F560:F569)</f>
        <v>0.99999999999999989</v>
      </c>
      <c r="G570" s="433">
        <f>SUM(G560:G569)</f>
        <v>1</v>
      </c>
    </row>
    <row r="571" spans="1:7" x14ac:dyDescent="0.3">
      <c r="A571" s="402" t="s">
        <v>1916</v>
      </c>
      <c r="B571" s="402"/>
      <c r="C571" s="402"/>
      <c r="D571" s="402"/>
      <c r="E571" s="402"/>
      <c r="F571" s="402"/>
      <c r="G571" s="406"/>
    </row>
    <row r="572" spans="1:7" x14ac:dyDescent="0.3">
      <c r="A572" s="434"/>
      <c r="B572" s="434" t="s">
        <v>1917</v>
      </c>
      <c r="C572" s="404" t="s">
        <v>442</v>
      </c>
      <c r="D572" s="404" t="s">
        <v>1698</v>
      </c>
      <c r="E572" s="404"/>
      <c r="F572" s="404" t="s">
        <v>686</v>
      </c>
      <c r="G572" s="404" t="s">
        <v>1858</v>
      </c>
    </row>
    <row r="573" spans="1:7" x14ac:dyDescent="0.3">
      <c r="A573" s="402" t="s">
        <v>1918</v>
      </c>
      <c r="B573" s="403" t="s">
        <v>1787</v>
      </c>
      <c r="C573" s="435">
        <v>0</v>
      </c>
      <c r="D573" s="435">
        <v>0</v>
      </c>
      <c r="E573" s="427"/>
      <c r="F573" s="425">
        <f>IF($C$577=0,"",IF(C573="[for completion]","",IF(C573="","",C573/$C$577)))</f>
        <v>0</v>
      </c>
      <c r="G573" s="425">
        <f>IF($D$577=0,"",IF(D573="[for completion]","",IF(D573="","",D573/$D$577)))</f>
        <v>0</v>
      </c>
    </row>
    <row r="574" spans="1:7" x14ac:dyDescent="0.3">
      <c r="A574" s="402" t="s">
        <v>1919</v>
      </c>
      <c r="B574" s="432" t="s">
        <v>1920</v>
      </c>
      <c r="C574" s="435">
        <v>85.480922290000009</v>
      </c>
      <c r="D574" s="435">
        <v>18</v>
      </c>
      <c r="E574" s="427"/>
      <c r="F574" s="425">
        <f t="shared" ref="F574:F576" si="22">IF($C$577=0,"",IF(C574="[for completion]","",IF(C574="","",C574/$C$577)))</f>
        <v>1</v>
      </c>
      <c r="G574" s="425">
        <f t="shared" ref="G574:G576" si="23">IF($D$577=0,"",IF(D574="[for completion]","",IF(D574="","",D574/$D$577)))</f>
        <v>1</v>
      </c>
    </row>
    <row r="575" spans="1:7" x14ac:dyDescent="0.3">
      <c r="A575" s="402" t="s">
        <v>1921</v>
      </c>
      <c r="B575" s="403" t="s">
        <v>1626</v>
      </c>
      <c r="C575" s="435">
        <v>0</v>
      </c>
      <c r="D575" s="435">
        <v>0</v>
      </c>
      <c r="E575" s="427"/>
      <c r="F575" s="425">
        <f t="shared" si="22"/>
        <v>0</v>
      </c>
      <c r="G575" s="425">
        <f t="shared" si="23"/>
        <v>0</v>
      </c>
    </row>
    <row r="576" spans="1:7" x14ac:dyDescent="0.3">
      <c r="A576" s="402" t="s">
        <v>1922</v>
      </c>
      <c r="B576" s="402" t="s">
        <v>1719</v>
      </c>
      <c r="C576" s="435">
        <v>0</v>
      </c>
      <c r="D576" s="435">
        <v>0</v>
      </c>
      <c r="E576" s="427"/>
      <c r="F576" s="425">
        <f t="shared" si="22"/>
        <v>0</v>
      </c>
      <c r="G576" s="425">
        <f t="shared" si="23"/>
        <v>0</v>
      </c>
    </row>
    <row r="577" spans="1:7" x14ac:dyDescent="0.3">
      <c r="A577" s="402" t="s">
        <v>1923</v>
      </c>
      <c r="B577" s="403" t="s">
        <v>10</v>
      </c>
      <c r="C577" s="435">
        <f>SUM(C573:C576)</f>
        <v>85.480922290000009</v>
      </c>
      <c r="D577" s="435">
        <f>SUM(D573:D576)</f>
        <v>18</v>
      </c>
      <c r="E577" s="427"/>
      <c r="F577" s="433">
        <f>SUM(F573:F576)</f>
        <v>1</v>
      </c>
      <c r="G577" s="433">
        <f>SUM(G573:G576)</f>
        <v>1</v>
      </c>
    </row>
  </sheetData>
  <protectedRanges>
    <protectedRange sqref="C304:D308 C310:D322 C327:D331 C333:D344 C346:D352 C356:D359 C287:D300" name="Optional ECBECAIs_2"/>
    <protectedRange sqref="B304 B324:B327 B287:B300 B514:B527" name="Mortgage Assets III_1"/>
    <protectedRange sqref="F362:G410 B362:D410" name="Mortgage Asset IV_3"/>
    <protectedRange sqref="C353:D354 C360:D361" name="Optional ECBECAIs_2_2"/>
    <protectedRange sqref="C560:D570 C573:D576 C514:D535 C537:D558" name="Optional ECBECAIs_2_1"/>
    <protectedRange sqref="B528:B531 B551:B554" name="Mortgage Assets III_2"/>
    <protectedRange sqref="C577:D577" name="Optional ECBECAIs_2_3"/>
    <protectedRange sqref="B310:B323" name="Mortgage Assets III_1_1"/>
    <protectedRange sqref="B537:B543" name="Mortgage Assets III_1_2"/>
    <protectedRange sqref="B544:B550" name="Mortgage Assets III_1_2_1"/>
  </protectedRanges>
  <phoneticPr fontId="83"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41" location="'2. Harmonised Glossary'!A11" display="Loan to Value (LTV) Information - Un-indexed" xr:uid="{00000000-0004-0000-0300-000008000000}"/>
    <hyperlink ref="B463"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54" max="6" man="1"/>
    <brk id="440" max="6" man="1"/>
    <brk id="51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M550"/>
  <sheetViews>
    <sheetView zoomScale="70" zoomScaleNormal="70" zoomScaleSheetLayoutView="40" zoomScalePageLayoutView="40" workbookViewId="0">
      <selection activeCell="N15" sqref="N15"/>
    </sheetView>
  </sheetViews>
  <sheetFormatPr defaultColWidth="11.44140625" defaultRowHeight="14.4" outlineLevelRow="1" x14ac:dyDescent="0.3"/>
  <cols>
    <col min="1" max="1" width="16.33203125" customWidth="1"/>
    <col min="2" max="2" width="89.88671875" style="294" customWidth="1"/>
    <col min="3" max="3" width="115.44140625" style="273" customWidth="1"/>
    <col min="4" max="13" width="11.44140625" style="273"/>
  </cols>
  <sheetData>
    <row r="1" spans="1:3" ht="31.2" x14ac:dyDescent="0.6">
      <c r="A1" s="291" t="s">
        <v>910</v>
      </c>
      <c r="B1" s="291"/>
      <c r="C1" s="378" t="str">
        <f>"HTT " &amp; LEFT(Introduction!$F$6,4)</f>
        <v>HTT 2021</v>
      </c>
    </row>
    <row r="2" spans="1:3" x14ac:dyDescent="0.3">
      <c r="B2" s="292"/>
      <c r="C2" s="292"/>
    </row>
    <row r="3" spans="1:3" x14ac:dyDescent="0.3">
      <c r="A3" s="356" t="s">
        <v>911</v>
      </c>
      <c r="B3" s="357"/>
      <c r="C3" s="292"/>
    </row>
    <row r="4" spans="1:3" x14ac:dyDescent="0.3">
      <c r="C4" s="292"/>
    </row>
    <row r="5" spans="1:3" ht="18" x14ac:dyDescent="0.3">
      <c r="A5" s="305" t="s">
        <v>424</v>
      </c>
      <c r="B5" s="305" t="s">
        <v>912</v>
      </c>
      <c r="C5" s="358" t="s">
        <v>913</v>
      </c>
    </row>
    <row r="6" spans="1:3" x14ac:dyDescent="0.3">
      <c r="A6" s="359" t="s">
        <v>914</v>
      </c>
      <c r="B6" s="308" t="s">
        <v>915</v>
      </c>
      <c r="C6" s="294" t="s">
        <v>916</v>
      </c>
    </row>
    <row r="7" spans="1:3" x14ac:dyDescent="0.3">
      <c r="A7" s="359" t="s">
        <v>917</v>
      </c>
      <c r="B7" s="308" t="s">
        <v>918</v>
      </c>
      <c r="C7" s="294" t="s">
        <v>919</v>
      </c>
    </row>
    <row r="8" spans="1:3" x14ac:dyDescent="0.3">
      <c r="A8" s="359" t="s">
        <v>920</v>
      </c>
      <c r="B8" s="308" t="s">
        <v>921</v>
      </c>
      <c r="C8" s="294" t="s">
        <v>922</v>
      </c>
    </row>
    <row r="9" spans="1:3" ht="396" x14ac:dyDescent="0.3">
      <c r="A9" s="359" t="s">
        <v>923</v>
      </c>
      <c r="B9" s="368" t="s">
        <v>924</v>
      </c>
      <c r="C9" s="369" t="s">
        <v>925</v>
      </c>
    </row>
    <row r="10" spans="1:3" ht="57.75" customHeight="1" x14ac:dyDescent="0.3">
      <c r="A10" s="359" t="s">
        <v>926</v>
      </c>
      <c r="B10" s="308" t="s">
        <v>2623</v>
      </c>
      <c r="C10" s="294" t="s">
        <v>927</v>
      </c>
    </row>
    <row r="11" spans="1:3" ht="90.75" customHeight="1" x14ac:dyDescent="0.3">
      <c r="A11" s="359" t="s">
        <v>928</v>
      </c>
      <c r="B11" s="308" t="s">
        <v>929</v>
      </c>
      <c r="C11" s="294" t="s">
        <v>927</v>
      </c>
    </row>
    <row r="12" spans="1:3" ht="48" customHeight="1" x14ac:dyDescent="0.3">
      <c r="A12" s="359" t="s">
        <v>930</v>
      </c>
      <c r="B12" s="308" t="s">
        <v>931</v>
      </c>
      <c r="C12" s="294" t="s">
        <v>932</v>
      </c>
    </row>
    <row r="13" spans="1:3" ht="21.75" customHeight="1" x14ac:dyDescent="0.3">
      <c r="A13" s="359" t="s">
        <v>933</v>
      </c>
      <c r="B13" s="308" t="s">
        <v>934</v>
      </c>
      <c r="C13" s="294"/>
    </row>
    <row r="14" spans="1:3" ht="57" customHeight="1" x14ac:dyDescent="0.3">
      <c r="A14" s="359" t="s">
        <v>935</v>
      </c>
      <c r="B14" s="308" t="s">
        <v>936</v>
      </c>
      <c r="C14" s="294"/>
    </row>
    <row r="15" spans="1:3" ht="39.75" customHeight="1" x14ac:dyDescent="0.3">
      <c r="A15" s="359" t="s">
        <v>937</v>
      </c>
      <c r="B15" s="308" t="s">
        <v>938</v>
      </c>
      <c r="C15" s="294" t="s">
        <v>939</v>
      </c>
    </row>
    <row r="16" spans="1:3" ht="58.5" customHeight="1" x14ac:dyDescent="0.3">
      <c r="A16" s="359" t="s">
        <v>940</v>
      </c>
      <c r="B16" s="314" t="s">
        <v>941</v>
      </c>
      <c r="C16" s="294" t="s">
        <v>234</v>
      </c>
    </row>
    <row r="17" spans="1:3" ht="37.5" customHeight="1" x14ac:dyDescent="0.3">
      <c r="A17" s="359" t="s">
        <v>942</v>
      </c>
      <c r="B17" s="314" t="s">
        <v>943</v>
      </c>
      <c r="C17" s="294"/>
    </row>
    <row r="18" spans="1:3" ht="43.5" customHeight="1" x14ac:dyDescent="0.3">
      <c r="A18" s="359" t="s">
        <v>944</v>
      </c>
      <c r="B18" s="314" t="s">
        <v>945</v>
      </c>
      <c r="C18" s="294" t="s">
        <v>253</v>
      </c>
    </row>
    <row r="19" spans="1:3" outlineLevel="1" x14ac:dyDescent="0.3">
      <c r="A19" s="359" t="s">
        <v>946</v>
      </c>
      <c r="B19" s="314" t="s">
        <v>947</v>
      </c>
      <c r="C19" s="294" t="s">
        <v>451</v>
      </c>
    </row>
    <row r="20" spans="1:3" outlineLevel="1" x14ac:dyDescent="0.3">
      <c r="A20" s="359" t="s">
        <v>948</v>
      </c>
      <c r="B20" s="354"/>
      <c r="C20" s="294"/>
    </row>
    <row r="21" spans="1:3" outlineLevel="1" x14ac:dyDescent="0.3">
      <c r="A21" s="359" t="s">
        <v>949</v>
      </c>
      <c r="B21" s="354"/>
      <c r="C21" s="294"/>
    </row>
    <row r="22" spans="1:3" outlineLevel="1" x14ac:dyDescent="0.3">
      <c r="A22" s="359" t="s">
        <v>950</v>
      </c>
      <c r="B22" s="354"/>
      <c r="C22" s="294"/>
    </row>
    <row r="23" spans="1:3" outlineLevel="1" x14ac:dyDescent="0.3">
      <c r="A23" s="359" t="s">
        <v>951</v>
      </c>
      <c r="B23" s="354"/>
      <c r="C23" s="294"/>
    </row>
    <row r="24" spans="1:3" ht="18" x14ac:dyDescent="0.3">
      <c r="A24" s="305"/>
      <c r="B24" s="305" t="s">
        <v>952</v>
      </c>
      <c r="C24" s="358" t="s">
        <v>953</v>
      </c>
    </row>
    <row r="25" spans="1:3" x14ac:dyDescent="0.3">
      <c r="A25" s="359" t="s">
        <v>954</v>
      </c>
      <c r="B25" s="314" t="s">
        <v>955</v>
      </c>
      <c r="C25" s="294" t="s">
        <v>451</v>
      </c>
    </row>
    <row r="26" spans="1:3" x14ac:dyDescent="0.3">
      <c r="A26" s="359" t="s">
        <v>956</v>
      </c>
      <c r="B26" s="314" t="s">
        <v>957</v>
      </c>
      <c r="C26" s="294" t="s">
        <v>922</v>
      </c>
    </row>
    <row r="27" spans="1:3" x14ac:dyDescent="0.3">
      <c r="A27" s="359" t="s">
        <v>958</v>
      </c>
      <c r="B27" s="314" t="s">
        <v>959</v>
      </c>
      <c r="C27" s="294" t="s">
        <v>960</v>
      </c>
    </row>
    <row r="28" spans="1:3" outlineLevel="1" x14ac:dyDescent="0.3">
      <c r="A28" s="359" t="s">
        <v>954</v>
      </c>
      <c r="B28" s="313"/>
      <c r="C28" s="294"/>
    </row>
    <row r="29" spans="1:3" outlineLevel="1" x14ac:dyDescent="0.3">
      <c r="A29" s="359" t="s">
        <v>961</v>
      </c>
      <c r="B29" s="313"/>
      <c r="C29" s="294"/>
    </row>
    <row r="30" spans="1:3" outlineLevel="1" x14ac:dyDescent="0.3">
      <c r="A30" s="359" t="s">
        <v>962</v>
      </c>
      <c r="B30" s="313"/>
      <c r="C30" s="294"/>
    </row>
    <row r="31" spans="1:3" outlineLevel="1" x14ac:dyDescent="0.3">
      <c r="A31" s="359" t="s">
        <v>1437</v>
      </c>
      <c r="B31" s="314"/>
      <c r="C31" s="294"/>
    </row>
    <row r="32" spans="1:3" ht="18" x14ac:dyDescent="0.3">
      <c r="A32" s="305"/>
      <c r="B32" s="305" t="s">
        <v>963</v>
      </c>
      <c r="C32" s="358" t="s">
        <v>913</v>
      </c>
    </row>
    <row r="33" spans="1:3" x14ac:dyDescent="0.3">
      <c r="A33" s="359" t="s">
        <v>964</v>
      </c>
      <c r="B33" s="308" t="s">
        <v>965</v>
      </c>
      <c r="C33" s="294" t="s">
        <v>605</v>
      </c>
    </row>
    <row r="34" spans="1:3" x14ac:dyDescent="0.3">
      <c r="A34" s="359" t="s">
        <v>966</v>
      </c>
      <c r="B34" s="313"/>
    </row>
    <row r="35" spans="1:3" x14ac:dyDescent="0.3">
      <c r="A35" s="359" t="s">
        <v>967</v>
      </c>
      <c r="B35" s="313"/>
    </row>
    <row r="36" spans="1:3" x14ac:dyDescent="0.3">
      <c r="A36" s="359" t="s">
        <v>968</v>
      </c>
      <c r="B36" s="313"/>
    </row>
    <row r="37" spans="1:3" x14ac:dyDescent="0.3">
      <c r="A37" s="359" t="s">
        <v>969</v>
      </c>
      <c r="B37" s="313"/>
    </row>
    <row r="38" spans="1:3" x14ac:dyDescent="0.3">
      <c r="A38" s="359" t="s">
        <v>970</v>
      </c>
      <c r="B38" s="313"/>
    </row>
    <row r="39" spans="1:3" x14ac:dyDescent="0.3">
      <c r="B39" s="313"/>
    </row>
    <row r="40" spans="1:3" x14ac:dyDescent="0.3">
      <c r="B40" s="313"/>
    </row>
    <row r="41" spans="1:3" x14ac:dyDescent="0.3">
      <c r="B41" s="313"/>
    </row>
    <row r="42" spans="1:3" x14ac:dyDescent="0.3">
      <c r="B42" s="313"/>
    </row>
    <row r="43" spans="1:3" x14ac:dyDescent="0.3">
      <c r="B43" s="313"/>
    </row>
    <row r="44" spans="1:3" x14ac:dyDescent="0.3">
      <c r="B44" s="313"/>
    </row>
    <row r="45" spans="1:3" x14ac:dyDescent="0.3">
      <c r="B45" s="313"/>
    </row>
    <row r="46" spans="1:3" x14ac:dyDescent="0.3">
      <c r="B46" s="313"/>
    </row>
    <row r="47" spans="1:3" x14ac:dyDescent="0.3">
      <c r="B47" s="313"/>
    </row>
    <row r="48" spans="1:3" x14ac:dyDescent="0.3">
      <c r="B48" s="313"/>
    </row>
    <row r="49" spans="2:2" x14ac:dyDescent="0.3">
      <c r="B49" s="313"/>
    </row>
    <row r="50" spans="2:2" x14ac:dyDescent="0.3">
      <c r="B50" s="313"/>
    </row>
    <row r="51" spans="2:2" x14ac:dyDescent="0.3">
      <c r="B51" s="313"/>
    </row>
    <row r="52" spans="2:2" x14ac:dyDescent="0.3">
      <c r="B52" s="313"/>
    </row>
    <row r="53" spans="2:2" x14ac:dyDescent="0.3">
      <c r="B53" s="313"/>
    </row>
    <row r="54" spans="2:2" x14ac:dyDescent="0.3">
      <c r="B54" s="313"/>
    </row>
    <row r="55" spans="2:2" x14ac:dyDescent="0.3">
      <c r="B55" s="313"/>
    </row>
    <row r="56" spans="2:2" x14ac:dyDescent="0.3">
      <c r="B56" s="313"/>
    </row>
    <row r="57" spans="2:2" x14ac:dyDescent="0.3">
      <c r="B57" s="313"/>
    </row>
    <row r="58" spans="2:2" x14ac:dyDescent="0.3">
      <c r="B58" s="313"/>
    </row>
    <row r="59" spans="2:2" x14ac:dyDescent="0.3">
      <c r="B59" s="313"/>
    </row>
    <row r="60" spans="2:2" x14ac:dyDescent="0.3">
      <c r="B60" s="313"/>
    </row>
    <row r="61" spans="2:2" x14ac:dyDescent="0.3">
      <c r="B61" s="313"/>
    </row>
    <row r="62" spans="2:2" x14ac:dyDescent="0.3">
      <c r="B62" s="313"/>
    </row>
    <row r="63" spans="2:2" x14ac:dyDescent="0.3">
      <c r="B63" s="313"/>
    </row>
    <row r="64" spans="2:2" x14ac:dyDescent="0.3">
      <c r="B64" s="313"/>
    </row>
    <row r="65" spans="2:2" x14ac:dyDescent="0.3">
      <c r="B65" s="313"/>
    </row>
    <row r="66" spans="2:2" x14ac:dyDescent="0.3">
      <c r="B66" s="313"/>
    </row>
    <row r="67" spans="2:2" x14ac:dyDescent="0.3">
      <c r="B67" s="313"/>
    </row>
    <row r="68" spans="2:2" x14ac:dyDescent="0.3">
      <c r="B68" s="313"/>
    </row>
    <row r="69" spans="2:2" x14ac:dyDescent="0.3">
      <c r="B69" s="313"/>
    </row>
    <row r="70" spans="2:2" x14ac:dyDescent="0.3">
      <c r="B70" s="313"/>
    </row>
    <row r="71" spans="2:2" x14ac:dyDescent="0.3">
      <c r="B71" s="313"/>
    </row>
    <row r="72" spans="2:2" x14ac:dyDescent="0.3">
      <c r="B72" s="313"/>
    </row>
    <row r="73" spans="2:2" x14ac:dyDescent="0.3">
      <c r="B73" s="313"/>
    </row>
    <row r="74" spans="2:2" x14ac:dyDescent="0.3">
      <c r="B74" s="313"/>
    </row>
    <row r="75" spans="2:2" x14ac:dyDescent="0.3">
      <c r="B75" s="313"/>
    </row>
    <row r="76" spans="2:2" x14ac:dyDescent="0.3">
      <c r="B76" s="313"/>
    </row>
    <row r="77" spans="2:2" x14ac:dyDescent="0.3">
      <c r="B77" s="313"/>
    </row>
    <row r="78" spans="2:2" x14ac:dyDescent="0.3">
      <c r="B78" s="313"/>
    </row>
    <row r="79" spans="2:2" x14ac:dyDescent="0.3">
      <c r="B79" s="313"/>
    </row>
    <row r="80" spans="2:2" x14ac:dyDescent="0.3">
      <c r="B80" s="313"/>
    </row>
    <row r="81" spans="2:2" x14ac:dyDescent="0.3">
      <c r="B81" s="313"/>
    </row>
    <row r="82" spans="2:2" x14ac:dyDescent="0.3">
      <c r="B82" s="313"/>
    </row>
    <row r="83" spans="2:2" x14ac:dyDescent="0.3">
      <c r="B83" s="313"/>
    </row>
    <row r="84" spans="2:2" x14ac:dyDescent="0.3">
      <c r="B84" s="292"/>
    </row>
    <row r="85" spans="2:2" x14ac:dyDescent="0.3">
      <c r="B85" s="292"/>
    </row>
    <row r="86" spans="2:2" x14ac:dyDescent="0.3">
      <c r="B86" s="292"/>
    </row>
    <row r="87" spans="2:2" x14ac:dyDescent="0.3">
      <c r="B87" s="292"/>
    </row>
    <row r="88" spans="2:2" x14ac:dyDescent="0.3">
      <c r="B88" s="292"/>
    </row>
    <row r="89" spans="2:2" x14ac:dyDescent="0.3">
      <c r="B89" s="292"/>
    </row>
    <row r="90" spans="2:2" x14ac:dyDescent="0.3">
      <c r="B90" s="292"/>
    </row>
    <row r="91" spans="2:2" x14ac:dyDescent="0.3">
      <c r="B91" s="292"/>
    </row>
    <row r="92" spans="2:2" x14ac:dyDescent="0.3">
      <c r="B92" s="292"/>
    </row>
    <row r="93" spans="2:2" x14ac:dyDescent="0.3">
      <c r="B93" s="292"/>
    </row>
    <row r="94" spans="2:2" x14ac:dyDescent="0.3">
      <c r="B94" s="313"/>
    </row>
    <row r="95" spans="2:2" x14ac:dyDescent="0.3">
      <c r="B95" s="313"/>
    </row>
    <row r="96" spans="2:2" x14ac:dyDescent="0.3">
      <c r="B96" s="313"/>
    </row>
    <row r="97" spans="2:2" x14ac:dyDescent="0.3">
      <c r="B97" s="313"/>
    </row>
    <row r="98" spans="2:2" x14ac:dyDescent="0.3">
      <c r="B98" s="313"/>
    </row>
    <row r="99" spans="2:2" x14ac:dyDescent="0.3">
      <c r="B99" s="313"/>
    </row>
    <row r="100" spans="2:2" x14ac:dyDescent="0.3">
      <c r="B100" s="313"/>
    </row>
    <row r="101" spans="2:2" x14ac:dyDescent="0.3">
      <c r="B101" s="313"/>
    </row>
    <row r="102" spans="2:2" x14ac:dyDescent="0.3">
      <c r="B102" s="331"/>
    </row>
    <row r="103" spans="2:2" x14ac:dyDescent="0.3">
      <c r="B103" s="313"/>
    </row>
    <row r="104" spans="2:2" x14ac:dyDescent="0.3">
      <c r="B104" s="313"/>
    </row>
    <row r="105" spans="2:2" x14ac:dyDescent="0.3">
      <c r="B105" s="313"/>
    </row>
    <row r="106" spans="2:2" x14ac:dyDescent="0.3">
      <c r="B106" s="313"/>
    </row>
    <row r="107" spans="2:2" x14ac:dyDescent="0.3">
      <c r="B107" s="313"/>
    </row>
    <row r="108" spans="2:2" x14ac:dyDescent="0.3">
      <c r="B108" s="313"/>
    </row>
    <row r="109" spans="2:2" x14ac:dyDescent="0.3">
      <c r="B109" s="313"/>
    </row>
    <row r="110" spans="2:2" x14ac:dyDescent="0.3">
      <c r="B110" s="313"/>
    </row>
    <row r="111" spans="2:2" x14ac:dyDescent="0.3">
      <c r="B111" s="313"/>
    </row>
    <row r="112" spans="2:2" x14ac:dyDescent="0.3">
      <c r="B112" s="313"/>
    </row>
    <row r="113" spans="2:2" x14ac:dyDescent="0.3">
      <c r="B113" s="313"/>
    </row>
    <row r="114" spans="2:2" x14ac:dyDescent="0.3">
      <c r="B114" s="313"/>
    </row>
    <row r="115" spans="2:2" x14ac:dyDescent="0.3">
      <c r="B115" s="313"/>
    </row>
    <row r="116" spans="2:2" x14ac:dyDescent="0.3">
      <c r="B116" s="313"/>
    </row>
    <row r="117" spans="2:2" x14ac:dyDescent="0.3">
      <c r="B117" s="313"/>
    </row>
    <row r="118" spans="2:2" x14ac:dyDescent="0.3">
      <c r="B118" s="313"/>
    </row>
    <row r="119" spans="2:2" x14ac:dyDescent="0.3">
      <c r="B119" s="313"/>
    </row>
    <row r="121" spans="2:2" x14ac:dyDescent="0.3">
      <c r="B121" s="313"/>
    </row>
    <row r="122" spans="2:2" x14ac:dyDescent="0.3">
      <c r="B122" s="313"/>
    </row>
    <row r="123" spans="2:2" x14ac:dyDescent="0.3">
      <c r="B123" s="313"/>
    </row>
    <row r="128" spans="2:2" x14ac:dyDescent="0.3">
      <c r="B128" s="300"/>
    </row>
    <row r="129" spans="2:2" x14ac:dyDescent="0.3">
      <c r="B129" s="360"/>
    </row>
    <row r="135" spans="2:2" x14ac:dyDescent="0.3">
      <c r="B135" s="314"/>
    </row>
    <row r="136" spans="2:2" x14ac:dyDescent="0.3">
      <c r="B136" s="313"/>
    </row>
    <row r="138" spans="2:2" x14ac:dyDescent="0.3">
      <c r="B138" s="313"/>
    </row>
    <row r="139" spans="2:2" x14ac:dyDescent="0.3">
      <c r="B139" s="313"/>
    </row>
    <row r="140" spans="2:2" x14ac:dyDescent="0.3">
      <c r="B140" s="313"/>
    </row>
    <row r="141" spans="2:2" x14ac:dyDescent="0.3">
      <c r="B141" s="313"/>
    </row>
    <row r="142" spans="2:2" x14ac:dyDescent="0.3">
      <c r="B142" s="313"/>
    </row>
    <row r="143" spans="2:2" x14ac:dyDescent="0.3">
      <c r="B143" s="313"/>
    </row>
    <row r="144" spans="2:2" x14ac:dyDescent="0.3">
      <c r="B144" s="313"/>
    </row>
    <row r="145" spans="2:2" x14ac:dyDescent="0.3">
      <c r="B145" s="313"/>
    </row>
    <row r="146" spans="2:2" x14ac:dyDescent="0.3">
      <c r="B146" s="313"/>
    </row>
    <row r="147" spans="2:2" x14ac:dyDescent="0.3">
      <c r="B147" s="313"/>
    </row>
    <row r="148" spans="2:2" x14ac:dyDescent="0.3">
      <c r="B148" s="313"/>
    </row>
    <row r="149" spans="2:2" x14ac:dyDescent="0.3">
      <c r="B149" s="313"/>
    </row>
    <row r="246" spans="2:2" x14ac:dyDescent="0.3">
      <c r="B246" s="308"/>
    </row>
    <row r="247" spans="2:2" x14ac:dyDescent="0.3">
      <c r="B247" s="313"/>
    </row>
    <row r="248" spans="2:2" x14ac:dyDescent="0.3">
      <c r="B248" s="313"/>
    </row>
    <row r="251" spans="2:2" x14ac:dyDescent="0.3">
      <c r="B251" s="313"/>
    </row>
    <row r="267" spans="2:2" x14ac:dyDescent="0.3">
      <c r="B267" s="308"/>
    </row>
    <row r="297" spans="2:2" x14ac:dyDescent="0.3">
      <c r="B297" s="300"/>
    </row>
    <row r="298" spans="2:2" x14ac:dyDescent="0.3">
      <c r="B298" s="313"/>
    </row>
    <row r="300" spans="2:2" x14ac:dyDescent="0.3">
      <c r="B300" s="313"/>
    </row>
    <row r="301" spans="2:2" x14ac:dyDescent="0.3">
      <c r="B301" s="313"/>
    </row>
    <row r="302" spans="2:2" x14ac:dyDescent="0.3">
      <c r="B302" s="313"/>
    </row>
    <row r="303" spans="2:2" x14ac:dyDescent="0.3">
      <c r="B303" s="313"/>
    </row>
    <row r="304" spans="2:2" x14ac:dyDescent="0.3">
      <c r="B304" s="313"/>
    </row>
    <row r="305" spans="2:2" x14ac:dyDescent="0.3">
      <c r="B305" s="313"/>
    </row>
    <row r="306" spans="2:2" x14ac:dyDescent="0.3">
      <c r="B306" s="313"/>
    </row>
    <row r="307" spans="2:2" x14ac:dyDescent="0.3">
      <c r="B307" s="313"/>
    </row>
    <row r="308" spans="2:2" x14ac:dyDescent="0.3">
      <c r="B308" s="313"/>
    </row>
    <row r="309" spans="2:2" x14ac:dyDescent="0.3">
      <c r="B309" s="313"/>
    </row>
    <row r="324" spans="2:2" x14ac:dyDescent="0.3">
      <c r="B324" s="313"/>
    </row>
    <row r="325" spans="2:2" x14ac:dyDescent="0.3">
      <c r="B325" s="313"/>
    </row>
    <row r="326" spans="2:2" x14ac:dyDescent="0.3">
      <c r="B326" s="313"/>
    </row>
    <row r="327" spans="2:2" x14ac:dyDescent="0.3">
      <c r="B327" s="313"/>
    </row>
    <row r="328" spans="2:2" x14ac:dyDescent="0.3">
      <c r="B328" s="313"/>
    </row>
    <row r="329" spans="2:2" x14ac:dyDescent="0.3">
      <c r="B329" s="313"/>
    </row>
    <row r="330" spans="2:2" x14ac:dyDescent="0.3">
      <c r="B330" s="313"/>
    </row>
    <row r="331" spans="2:2" x14ac:dyDescent="0.3">
      <c r="B331" s="313"/>
    </row>
    <row r="333" spans="2:2" x14ac:dyDescent="0.3">
      <c r="B333" s="313"/>
    </row>
    <row r="334" spans="2:2" x14ac:dyDescent="0.3">
      <c r="B334" s="313"/>
    </row>
    <row r="335" spans="2:2" x14ac:dyDescent="0.3">
      <c r="B335" s="313"/>
    </row>
    <row r="336" spans="2:2" x14ac:dyDescent="0.3">
      <c r="B336" s="313"/>
    </row>
    <row r="337" spans="2:2" x14ac:dyDescent="0.3">
      <c r="B337" s="313"/>
    </row>
    <row r="339" spans="2:2" x14ac:dyDescent="0.3">
      <c r="B339" s="313"/>
    </row>
    <row r="342" spans="2:2" x14ac:dyDescent="0.3">
      <c r="B342" s="313"/>
    </row>
    <row r="345" spans="2:2" x14ac:dyDescent="0.3">
      <c r="B345" s="313"/>
    </row>
    <row r="346" spans="2:2" x14ac:dyDescent="0.3">
      <c r="B346" s="313"/>
    </row>
    <row r="347" spans="2:2" x14ac:dyDescent="0.3">
      <c r="B347" s="313"/>
    </row>
    <row r="348" spans="2:2" x14ac:dyDescent="0.3">
      <c r="B348" s="313"/>
    </row>
    <row r="349" spans="2:2" x14ac:dyDescent="0.3">
      <c r="B349" s="313"/>
    </row>
    <row r="350" spans="2:2" x14ac:dyDescent="0.3">
      <c r="B350" s="313"/>
    </row>
    <row r="351" spans="2:2" x14ac:dyDescent="0.3">
      <c r="B351" s="313"/>
    </row>
    <row r="352" spans="2:2" x14ac:dyDescent="0.3">
      <c r="B352" s="313"/>
    </row>
    <row r="353" spans="2:2" x14ac:dyDescent="0.3">
      <c r="B353" s="313"/>
    </row>
    <row r="354" spans="2:2" x14ac:dyDescent="0.3">
      <c r="B354" s="313"/>
    </row>
    <row r="355" spans="2:2" x14ac:dyDescent="0.3">
      <c r="B355" s="313"/>
    </row>
    <row r="356" spans="2:2" x14ac:dyDescent="0.3">
      <c r="B356" s="313"/>
    </row>
    <row r="357" spans="2:2" x14ac:dyDescent="0.3">
      <c r="B357" s="313"/>
    </row>
    <row r="358" spans="2:2" x14ac:dyDescent="0.3">
      <c r="B358" s="313"/>
    </row>
    <row r="359" spans="2:2" x14ac:dyDescent="0.3">
      <c r="B359" s="313"/>
    </row>
    <row r="360" spans="2:2" x14ac:dyDescent="0.3">
      <c r="B360" s="313"/>
    </row>
    <row r="361" spans="2:2" x14ac:dyDescent="0.3">
      <c r="B361" s="313"/>
    </row>
    <row r="362" spans="2:2" x14ac:dyDescent="0.3">
      <c r="B362" s="313"/>
    </row>
    <row r="363" spans="2:2" x14ac:dyDescent="0.3">
      <c r="B363" s="313"/>
    </row>
    <row r="367" spans="2:2" x14ac:dyDescent="0.3">
      <c r="B367" s="300"/>
    </row>
    <row r="384" spans="2:2" x14ac:dyDescent="0.3">
      <c r="B384" s="361"/>
    </row>
    <row r="537" spans="2:2" x14ac:dyDescent="0.3">
      <c r="B537" s="403" t="s">
        <v>1941</v>
      </c>
    </row>
    <row r="538" spans="2:2" x14ac:dyDescent="0.3">
      <c r="B538" s="403" t="s">
        <v>1942</v>
      </c>
    </row>
    <row r="539" spans="2:2" x14ac:dyDescent="0.3">
      <c r="B539" s="403" t="s">
        <v>1943</v>
      </c>
    </row>
    <row r="540" spans="2:2" x14ac:dyDescent="0.3">
      <c r="B540" s="403" t="s">
        <v>1944</v>
      </c>
    </row>
    <row r="541" spans="2:2" x14ac:dyDescent="0.3">
      <c r="B541" s="403" t="s">
        <v>1945</v>
      </c>
    </row>
    <row r="542" spans="2:2" x14ac:dyDescent="0.3">
      <c r="B542" s="403" t="s">
        <v>1946</v>
      </c>
    </row>
    <row r="543" spans="2:2" x14ac:dyDescent="0.3">
      <c r="B543" s="403" t="s">
        <v>1947</v>
      </c>
    </row>
    <row r="544" spans="2:2" x14ac:dyDescent="0.3">
      <c r="B544" s="403" t="s">
        <v>1948</v>
      </c>
    </row>
    <row r="545" spans="2:2" x14ac:dyDescent="0.3">
      <c r="B545" s="403" t="s">
        <v>1949</v>
      </c>
    </row>
    <row r="546" spans="2:2" x14ac:dyDescent="0.3">
      <c r="B546" s="403" t="s">
        <v>1950</v>
      </c>
    </row>
    <row r="547" spans="2:2" x14ac:dyDescent="0.3">
      <c r="B547" s="403" t="s">
        <v>1951</v>
      </c>
    </row>
    <row r="548" spans="2:2" x14ac:dyDescent="0.3">
      <c r="B548" s="403" t="s">
        <v>1952</v>
      </c>
    </row>
    <row r="549" spans="2:2" x14ac:dyDescent="0.3">
      <c r="B549" s="403" t="s">
        <v>1953</v>
      </c>
    </row>
    <row r="550" spans="2:2" x14ac:dyDescent="0.3">
      <c r="B550" s="403" t="s">
        <v>1954</v>
      </c>
    </row>
  </sheetData>
  <protectedRanges>
    <protectedRange sqref="B537:B543" name="Mortgage Assets III_1_2"/>
    <protectedRange sqref="B544:B550" name="Mortgage Assets III_1_2_1"/>
  </protectedRanges>
  <printOptions horizontalCentered="1"/>
  <pageMargins left="0.19685039370078741" right="0.19685039370078741" top="0.74803149606299213" bottom="0.74803149606299213" header="0.31496062992125984" footer="0.31496062992125984"/>
  <pageSetup paperSize="9" scale="45"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550"/>
  <sheetViews>
    <sheetView tabSelected="1" zoomScale="60" zoomScaleNormal="60" workbookViewId="0">
      <selection activeCell="A23" sqref="A23"/>
    </sheetView>
  </sheetViews>
  <sheetFormatPr defaultColWidth="8.88671875" defaultRowHeight="14.4" outlineLevelRow="1" x14ac:dyDescent="0.3"/>
  <cols>
    <col min="1" max="1" width="13.33203125" style="294" customWidth="1"/>
    <col min="2" max="2" width="60.6640625" style="294" customWidth="1"/>
    <col min="3" max="7" width="41" style="294" customWidth="1"/>
    <col min="8" max="8" width="7.33203125" style="294" customWidth="1"/>
    <col min="9" max="9" width="71.88671875" style="294" customWidth="1"/>
    <col min="10" max="11" width="47.6640625" style="294" customWidth="1"/>
    <col min="12" max="12" width="7.33203125" style="294" customWidth="1"/>
    <col min="13" max="13" width="25.6640625" style="294" customWidth="1"/>
    <col min="14" max="14" width="25.6640625" style="292" customWidth="1"/>
    <col min="15" max="16384" width="8.88671875" style="326"/>
  </cols>
  <sheetData>
    <row r="1" spans="1:13" ht="31.2" x14ac:dyDescent="0.6">
      <c r="A1" s="291" t="s">
        <v>1453</v>
      </c>
      <c r="B1" s="291"/>
      <c r="C1" s="292"/>
      <c r="D1" s="292"/>
      <c r="E1" s="378" t="str">
        <f>"HTT " &amp; LEFT(Introduction!$F$6,4)</f>
        <v>HTT 2021</v>
      </c>
      <c r="F1" s="371"/>
      <c r="G1" s="330"/>
      <c r="H1" s="292"/>
      <c r="I1" s="291"/>
      <c r="J1" s="292"/>
      <c r="K1" s="292"/>
      <c r="L1" s="292"/>
      <c r="M1" s="292"/>
    </row>
    <row r="2" spans="1:13" ht="15" thickBot="1" x14ac:dyDescent="0.35">
      <c r="A2" s="292"/>
      <c r="B2" s="293"/>
      <c r="C2" s="293"/>
      <c r="D2" s="292"/>
      <c r="E2" s="292"/>
      <c r="F2" s="292"/>
      <c r="G2" s="292"/>
      <c r="H2" s="292"/>
      <c r="L2" s="292"/>
      <c r="M2" s="292"/>
    </row>
    <row r="3" spans="1:13" ht="18.600000000000001" thickBot="1" x14ac:dyDescent="0.35">
      <c r="A3" s="295"/>
      <c r="B3" s="296" t="s">
        <v>415</v>
      </c>
      <c r="C3" s="297" t="s">
        <v>75</v>
      </c>
      <c r="D3" s="295"/>
      <c r="E3" s="295"/>
      <c r="F3" s="292"/>
      <c r="G3" s="292"/>
      <c r="H3" s="292"/>
      <c r="L3" s="292"/>
      <c r="M3" s="292"/>
    </row>
    <row r="4" spans="1:13" ht="15" thickBot="1" x14ac:dyDescent="0.35">
      <c r="H4" s="292"/>
      <c r="L4" s="292"/>
      <c r="M4" s="292"/>
    </row>
    <row r="5" spans="1:13" ht="18" x14ac:dyDescent="0.3">
      <c r="A5" s="298"/>
      <c r="B5" s="299" t="s">
        <v>982</v>
      </c>
      <c r="C5" s="298"/>
      <c r="E5" s="300"/>
      <c r="F5" s="300"/>
      <c r="G5" s="300"/>
      <c r="H5" s="292"/>
      <c r="L5" s="292"/>
      <c r="M5" s="292"/>
    </row>
    <row r="6" spans="1:13" x14ac:dyDescent="0.3">
      <c r="B6" s="303" t="s">
        <v>983</v>
      </c>
      <c r="H6" s="292"/>
      <c r="L6" s="292"/>
      <c r="M6" s="292"/>
    </row>
    <row r="7" spans="1:13" x14ac:dyDescent="0.3">
      <c r="B7" s="303" t="s">
        <v>984</v>
      </c>
      <c r="H7" s="292"/>
      <c r="L7" s="292"/>
      <c r="M7" s="292"/>
    </row>
    <row r="8" spans="1:13" x14ac:dyDescent="0.3">
      <c r="B8" s="303" t="s">
        <v>985</v>
      </c>
      <c r="H8" s="292"/>
      <c r="L8" s="292"/>
      <c r="M8" s="292"/>
    </row>
    <row r="9" spans="1:13" x14ac:dyDescent="0.3">
      <c r="B9" s="304"/>
      <c r="H9" s="292"/>
      <c r="L9" s="292"/>
      <c r="M9" s="292"/>
    </row>
    <row r="10" spans="1:13" x14ac:dyDescent="0.3">
      <c r="B10" s="304"/>
      <c r="H10" s="292"/>
      <c r="L10" s="292"/>
      <c r="M10" s="292"/>
    </row>
    <row r="11" spans="1:13" ht="36" x14ac:dyDescent="0.3">
      <c r="A11" s="305" t="s">
        <v>424</v>
      </c>
      <c r="B11" s="305" t="s">
        <v>986</v>
      </c>
      <c r="C11" s="306"/>
      <c r="D11" s="306"/>
      <c r="E11" s="306"/>
      <c r="F11" s="306"/>
      <c r="G11" s="306"/>
      <c r="H11" s="292"/>
      <c r="L11" s="292"/>
      <c r="M11" s="292"/>
    </row>
    <row r="12" spans="1:13" ht="15" customHeight="1" x14ac:dyDescent="0.3">
      <c r="A12" s="315"/>
      <c r="B12" s="316" t="s">
        <v>987</v>
      </c>
      <c r="C12" s="315" t="s">
        <v>988</v>
      </c>
      <c r="D12" s="315" t="s">
        <v>989</v>
      </c>
      <c r="E12" s="317"/>
      <c r="F12" s="318"/>
      <c r="G12" s="318"/>
      <c r="H12" s="292"/>
      <c r="L12" s="292"/>
      <c r="M12" s="292"/>
    </row>
    <row r="13" spans="1:13" x14ac:dyDescent="0.3">
      <c r="A13" s="294" t="s">
        <v>990</v>
      </c>
      <c r="B13" s="313" t="s">
        <v>991</v>
      </c>
      <c r="C13" s="294">
        <v>0</v>
      </c>
      <c r="D13" s="294">
        <v>0</v>
      </c>
      <c r="E13" s="300"/>
      <c r="F13" s="300"/>
      <c r="G13" s="300"/>
      <c r="H13" s="292"/>
      <c r="L13" s="292"/>
      <c r="M13" s="292"/>
    </row>
    <row r="14" spans="1:13" x14ac:dyDescent="0.3">
      <c r="A14" s="294" t="s">
        <v>992</v>
      </c>
      <c r="B14" s="313" t="s">
        <v>994</v>
      </c>
      <c r="C14" s="294" t="s">
        <v>1442</v>
      </c>
      <c r="D14" s="294" t="s">
        <v>2624</v>
      </c>
      <c r="E14" s="300"/>
      <c r="F14" s="300"/>
      <c r="G14" s="300"/>
      <c r="H14" s="292"/>
      <c r="L14" s="292"/>
      <c r="M14" s="292"/>
    </row>
    <row r="15" spans="1:13" x14ac:dyDescent="0.3">
      <c r="A15" s="294" t="s">
        <v>993</v>
      </c>
      <c r="B15" s="313" t="s">
        <v>996</v>
      </c>
      <c r="C15" s="294">
        <v>0</v>
      </c>
      <c r="D15" s="294">
        <v>0</v>
      </c>
      <c r="E15" s="300"/>
      <c r="F15" s="300"/>
      <c r="G15" s="300"/>
      <c r="H15" s="292"/>
      <c r="L15" s="292"/>
      <c r="M15" s="292"/>
    </row>
    <row r="16" spans="1:13" x14ac:dyDescent="0.3">
      <c r="A16" s="294" t="s">
        <v>995</v>
      </c>
      <c r="B16" s="313" t="s">
        <v>998</v>
      </c>
      <c r="C16" s="294">
        <v>0</v>
      </c>
      <c r="D16" s="294">
        <v>0</v>
      </c>
      <c r="E16" s="300"/>
      <c r="F16" s="300"/>
      <c r="G16" s="300"/>
      <c r="H16" s="292"/>
      <c r="L16" s="292"/>
      <c r="M16" s="292"/>
    </row>
    <row r="17" spans="1:13" x14ac:dyDescent="0.3">
      <c r="A17" s="294" t="s">
        <v>997</v>
      </c>
      <c r="B17" s="313" t="s">
        <v>1000</v>
      </c>
      <c r="C17" s="294" t="s">
        <v>1442</v>
      </c>
      <c r="D17" s="294" t="s">
        <v>2624</v>
      </c>
      <c r="E17" s="300"/>
      <c r="F17" s="300"/>
      <c r="G17" s="300"/>
      <c r="H17" s="292"/>
      <c r="L17" s="292"/>
      <c r="M17" s="292"/>
    </row>
    <row r="18" spans="1:13" x14ac:dyDescent="0.3">
      <c r="A18" s="294" t="s">
        <v>999</v>
      </c>
      <c r="B18" s="313" t="s">
        <v>1002</v>
      </c>
      <c r="C18" s="294">
        <v>0</v>
      </c>
      <c r="D18" s="294">
        <v>0</v>
      </c>
      <c r="E18" s="300"/>
      <c r="F18" s="300"/>
      <c r="G18" s="300"/>
      <c r="H18" s="292"/>
      <c r="L18" s="292"/>
      <c r="M18" s="292"/>
    </row>
    <row r="19" spans="1:13" x14ac:dyDescent="0.3">
      <c r="A19" s="294" t="s">
        <v>1001</v>
      </c>
      <c r="B19" s="313" t="s">
        <v>1004</v>
      </c>
      <c r="C19" s="294" t="s">
        <v>2625</v>
      </c>
      <c r="D19" s="294" t="s">
        <v>1617</v>
      </c>
      <c r="E19" s="300"/>
      <c r="F19" s="300"/>
      <c r="G19" s="300"/>
      <c r="H19" s="292"/>
      <c r="L19" s="292"/>
      <c r="M19" s="292"/>
    </row>
    <row r="20" spans="1:13" x14ac:dyDescent="0.3">
      <c r="A20" s="294" t="s">
        <v>1003</v>
      </c>
      <c r="B20" s="313" t="s">
        <v>1006</v>
      </c>
      <c r="C20" s="294" t="s">
        <v>2626</v>
      </c>
      <c r="D20" s="294" t="s">
        <v>1441</v>
      </c>
      <c r="E20" s="300"/>
      <c r="F20" s="300"/>
      <c r="G20" s="300"/>
      <c r="H20" s="292"/>
      <c r="L20" s="292"/>
      <c r="M20" s="292"/>
    </row>
    <row r="21" spans="1:13" x14ac:dyDescent="0.3">
      <c r="A21" s="294" t="s">
        <v>1005</v>
      </c>
      <c r="B21" s="313" t="s">
        <v>1008</v>
      </c>
      <c r="C21" s="294">
        <v>0</v>
      </c>
      <c r="D21" s="294">
        <v>0</v>
      </c>
      <c r="E21" s="300"/>
      <c r="F21" s="300"/>
      <c r="G21" s="300"/>
      <c r="H21" s="292"/>
      <c r="L21" s="292"/>
      <c r="M21" s="292"/>
    </row>
    <row r="22" spans="1:13" x14ac:dyDescent="0.3">
      <c r="A22" s="294" t="s">
        <v>1007</v>
      </c>
      <c r="B22" s="313" t="s">
        <v>1010</v>
      </c>
      <c r="C22" s="294">
        <v>0</v>
      </c>
      <c r="D22" s="294">
        <v>0</v>
      </c>
      <c r="E22" s="300"/>
      <c r="F22" s="300"/>
      <c r="G22" s="300"/>
      <c r="H22" s="292"/>
      <c r="L22" s="292"/>
      <c r="M22" s="292"/>
    </row>
    <row r="23" spans="1:13" x14ac:dyDescent="0.3">
      <c r="A23" s="294" t="s">
        <v>1009</v>
      </c>
      <c r="B23" s="313" t="s">
        <v>1011</v>
      </c>
      <c r="C23" s="294" t="s">
        <v>1442</v>
      </c>
      <c r="D23" s="294" t="s">
        <v>2624</v>
      </c>
      <c r="E23" s="300"/>
      <c r="F23" s="300"/>
      <c r="G23" s="300"/>
      <c r="H23" s="292"/>
      <c r="L23" s="292"/>
      <c r="M23" s="292"/>
    </row>
    <row r="24" spans="1:13" outlineLevel="1" x14ac:dyDescent="0.3">
      <c r="A24" s="294" t="s">
        <v>1012</v>
      </c>
      <c r="B24" s="326"/>
      <c r="C24" s="326"/>
      <c r="D24" s="326"/>
      <c r="E24" s="300"/>
      <c r="F24" s="300"/>
      <c r="G24" s="300"/>
      <c r="H24" s="292"/>
      <c r="L24" s="292"/>
      <c r="M24" s="292"/>
    </row>
    <row r="25" spans="1:13" outlineLevel="1" x14ac:dyDescent="0.3">
      <c r="A25" s="294" t="s">
        <v>1013</v>
      </c>
      <c r="B25" s="326"/>
      <c r="C25" s="326"/>
      <c r="D25" s="326"/>
      <c r="E25" s="300"/>
      <c r="F25" s="300"/>
      <c r="G25" s="300"/>
      <c r="H25" s="292"/>
      <c r="L25" s="292"/>
      <c r="M25" s="292"/>
    </row>
    <row r="26" spans="1:13" outlineLevel="1" x14ac:dyDescent="0.3">
      <c r="A26" s="294" t="s">
        <v>1014</v>
      </c>
      <c r="B26" s="311"/>
      <c r="E26" s="300"/>
      <c r="F26" s="300"/>
      <c r="G26" s="300"/>
      <c r="H26" s="292"/>
      <c r="L26" s="292"/>
      <c r="M26" s="292"/>
    </row>
    <row r="27" spans="1:13" outlineLevel="1" x14ac:dyDescent="0.3">
      <c r="A27" s="294" t="s">
        <v>1015</v>
      </c>
      <c r="B27" s="311"/>
      <c r="E27" s="300"/>
      <c r="F27" s="300"/>
      <c r="G27" s="300"/>
      <c r="H27" s="292"/>
      <c r="L27" s="292"/>
      <c r="M27" s="292"/>
    </row>
    <row r="28" spans="1:13" outlineLevel="1" x14ac:dyDescent="0.3">
      <c r="A28" s="294" t="s">
        <v>1016</v>
      </c>
      <c r="B28" s="311"/>
      <c r="E28" s="300"/>
      <c r="F28" s="300"/>
      <c r="G28" s="300"/>
      <c r="H28" s="292"/>
      <c r="L28" s="292"/>
      <c r="M28" s="292"/>
    </row>
    <row r="29" spans="1:13" outlineLevel="1" x14ac:dyDescent="0.3">
      <c r="A29" s="294" t="s">
        <v>1017</v>
      </c>
      <c r="B29" s="311"/>
      <c r="E29" s="300"/>
      <c r="F29" s="300"/>
      <c r="G29" s="300"/>
      <c r="H29" s="292"/>
      <c r="L29" s="292"/>
      <c r="M29" s="292"/>
    </row>
    <row r="30" spans="1:13" outlineLevel="1" x14ac:dyDescent="0.3">
      <c r="A30" s="294" t="s">
        <v>1018</v>
      </c>
      <c r="B30" s="311"/>
      <c r="E30" s="300"/>
      <c r="F30" s="300"/>
      <c r="G30" s="300"/>
      <c r="H30" s="292"/>
      <c r="L30" s="292"/>
      <c r="M30" s="292"/>
    </row>
    <row r="31" spans="1:13" outlineLevel="1" x14ac:dyDescent="0.3">
      <c r="A31" s="294" t="s">
        <v>1019</v>
      </c>
      <c r="B31" s="311"/>
      <c r="E31" s="300"/>
      <c r="F31" s="300"/>
      <c r="G31" s="300"/>
      <c r="H31" s="292"/>
      <c r="L31" s="292"/>
      <c r="M31" s="292"/>
    </row>
    <row r="32" spans="1:13" ht="18" x14ac:dyDescent="0.3">
      <c r="A32" s="306"/>
      <c r="B32" s="305" t="s">
        <v>984</v>
      </c>
      <c r="C32" s="306"/>
      <c r="D32" s="306"/>
      <c r="E32" s="306"/>
      <c r="F32" s="306"/>
      <c r="G32" s="306"/>
      <c r="H32" s="292"/>
      <c r="L32" s="292"/>
      <c r="M32" s="292"/>
    </row>
    <row r="33" spans="1:13" ht="15" customHeight="1" x14ac:dyDescent="0.3">
      <c r="A33" s="315"/>
      <c r="B33" s="316" t="s">
        <v>1020</v>
      </c>
      <c r="C33" s="315" t="s">
        <v>1431</v>
      </c>
      <c r="D33" s="315" t="s">
        <v>989</v>
      </c>
      <c r="E33" s="315" t="s">
        <v>1021</v>
      </c>
      <c r="F33" s="318"/>
      <c r="G33" s="318"/>
      <c r="H33" s="292"/>
      <c r="L33" s="292"/>
      <c r="M33" s="292"/>
    </row>
    <row r="34" spans="1:13" x14ac:dyDescent="0.3">
      <c r="A34" s="294" t="s">
        <v>1022</v>
      </c>
      <c r="B34" s="313" t="s">
        <v>2592</v>
      </c>
      <c r="C34" s="294">
        <v>0</v>
      </c>
      <c r="D34" s="294">
        <v>0</v>
      </c>
      <c r="E34" s="294">
        <v>0</v>
      </c>
      <c r="F34" s="370"/>
      <c r="G34" s="370"/>
      <c r="H34" s="292"/>
      <c r="L34" s="292"/>
      <c r="M34" s="292"/>
    </row>
    <row r="35" spans="1:13" x14ac:dyDescent="0.3">
      <c r="A35" s="294" t="s">
        <v>1023</v>
      </c>
      <c r="B35" s="313" t="s">
        <v>2593</v>
      </c>
      <c r="C35" s="294">
        <v>0</v>
      </c>
      <c r="D35" s="294">
        <v>0</v>
      </c>
      <c r="E35" s="294">
        <v>0</v>
      </c>
      <c r="H35" s="292"/>
      <c r="L35" s="292"/>
      <c r="M35" s="292"/>
    </row>
    <row r="36" spans="1:13" x14ac:dyDescent="0.3">
      <c r="A36" s="294" t="s">
        <v>1024</v>
      </c>
      <c r="B36" s="313" t="s">
        <v>2594</v>
      </c>
      <c r="C36" s="294">
        <v>0</v>
      </c>
      <c r="D36" s="294">
        <v>0</v>
      </c>
      <c r="E36" s="294">
        <v>0</v>
      </c>
      <c r="H36" s="292"/>
      <c r="L36" s="292"/>
      <c r="M36" s="292"/>
    </row>
    <row r="37" spans="1:13" x14ac:dyDescent="0.3">
      <c r="A37" s="294" t="s">
        <v>1025</v>
      </c>
      <c r="B37" s="313" t="s">
        <v>2595</v>
      </c>
      <c r="C37" s="294">
        <v>0</v>
      </c>
      <c r="D37" s="294">
        <v>0</v>
      </c>
      <c r="E37" s="294">
        <v>0</v>
      </c>
      <c r="H37" s="292"/>
      <c r="L37" s="292"/>
      <c r="M37" s="292"/>
    </row>
    <row r="38" spans="1:13" x14ac:dyDescent="0.3">
      <c r="A38" s="294" t="s">
        <v>1026</v>
      </c>
      <c r="B38" s="313" t="s">
        <v>1027</v>
      </c>
      <c r="C38" s="294">
        <v>0</v>
      </c>
      <c r="D38" s="294">
        <v>0</v>
      </c>
      <c r="E38" s="294">
        <v>0</v>
      </c>
      <c r="H38" s="292"/>
      <c r="L38" s="292"/>
      <c r="M38" s="292"/>
    </row>
    <row r="39" spans="1:13" x14ac:dyDescent="0.3">
      <c r="A39" s="294" t="s">
        <v>1028</v>
      </c>
      <c r="B39" s="313" t="s">
        <v>1029</v>
      </c>
      <c r="C39" s="294">
        <v>0</v>
      </c>
      <c r="D39" s="294">
        <v>0</v>
      </c>
      <c r="E39" s="294">
        <v>0</v>
      </c>
      <c r="H39" s="292"/>
      <c r="L39" s="292"/>
      <c r="M39" s="292"/>
    </row>
    <row r="40" spans="1:13" x14ac:dyDescent="0.3">
      <c r="A40" s="294" t="s">
        <v>1030</v>
      </c>
      <c r="B40" s="313" t="s">
        <v>1031</v>
      </c>
      <c r="C40" s="294">
        <v>0</v>
      </c>
      <c r="D40" s="294">
        <v>0</v>
      </c>
      <c r="E40" s="294">
        <v>0</v>
      </c>
      <c r="H40" s="292"/>
      <c r="L40" s="292"/>
      <c r="M40" s="292"/>
    </row>
    <row r="41" spans="1:13" x14ac:dyDescent="0.3">
      <c r="A41" s="294" t="s">
        <v>1032</v>
      </c>
      <c r="B41" s="313" t="s">
        <v>1033</v>
      </c>
      <c r="C41" s="294">
        <v>0</v>
      </c>
      <c r="D41" s="294">
        <v>0</v>
      </c>
      <c r="E41" s="294">
        <v>0</v>
      </c>
      <c r="H41" s="292"/>
      <c r="L41" s="292"/>
      <c r="M41" s="292"/>
    </row>
    <row r="42" spans="1:13" x14ac:dyDescent="0.3">
      <c r="A42" s="294" t="s">
        <v>1034</v>
      </c>
      <c r="B42" s="313" t="s">
        <v>1035</v>
      </c>
      <c r="C42" s="294">
        <v>0</v>
      </c>
      <c r="D42" s="294">
        <v>0</v>
      </c>
      <c r="E42" s="294">
        <v>0</v>
      </c>
      <c r="H42" s="292"/>
      <c r="L42" s="292"/>
      <c r="M42" s="292"/>
    </row>
    <row r="43" spans="1:13" x14ac:dyDescent="0.3">
      <c r="A43" s="294" t="s">
        <v>1036</v>
      </c>
      <c r="B43" s="313" t="s">
        <v>1037</v>
      </c>
      <c r="C43" s="294">
        <v>0</v>
      </c>
      <c r="D43" s="294">
        <v>0</v>
      </c>
      <c r="E43" s="294">
        <v>0</v>
      </c>
      <c r="H43" s="292"/>
      <c r="L43" s="292"/>
      <c r="M43" s="292"/>
    </row>
    <row r="44" spans="1:13" x14ac:dyDescent="0.3">
      <c r="A44" s="294" t="s">
        <v>1038</v>
      </c>
      <c r="B44" s="313" t="s">
        <v>1039</v>
      </c>
      <c r="C44" s="294">
        <v>0</v>
      </c>
      <c r="D44" s="294">
        <v>0</v>
      </c>
      <c r="E44" s="294">
        <v>0</v>
      </c>
      <c r="H44" s="292"/>
      <c r="L44" s="292"/>
      <c r="M44" s="292"/>
    </row>
    <row r="45" spans="1:13" x14ac:dyDescent="0.3">
      <c r="A45" s="294" t="s">
        <v>1040</v>
      </c>
      <c r="B45" s="313" t="s">
        <v>1041</v>
      </c>
      <c r="C45" s="294">
        <v>0</v>
      </c>
      <c r="D45" s="294">
        <v>0</v>
      </c>
      <c r="E45" s="294">
        <v>0</v>
      </c>
      <c r="H45" s="292"/>
      <c r="L45" s="292"/>
      <c r="M45" s="292"/>
    </row>
    <row r="46" spans="1:13" x14ac:dyDescent="0.3">
      <c r="A46" s="294" t="s">
        <v>1042</v>
      </c>
      <c r="B46" s="313" t="s">
        <v>1043</v>
      </c>
      <c r="C46" s="294">
        <v>0</v>
      </c>
      <c r="D46" s="294">
        <v>0</v>
      </c>
      <c r="E46" s="294">
        <v>0</v>
      </c>
      <c r="H46" s="292"/>
      <c r="L46" s="292"/>
      <c r="M46" s="292"/>
    </row>
    <row r="47" spans="1:13" x14ac:dyDescent="0.3">
      <c r="A47" s="294" t="s">
        <v>1044</v>
      </c>
      <c r="B47" s="313" t="s">
        <v>1045</v>
      </c>
      <c r="C47" s="294">
        <v>0</v>
      </c>
      <c r="D47" s="294">
        <v>0</v>
      </c>
      <c r="E47" s="294">
        <v>0</v>
      </c>
      <c r="H47" s="292"/>
      <c r="L47" s="292"/>
      <c r="M47" s="292"/>
    </row>
    <row r="48" spans="1:13" x14ac:dyDescent="0.3">
      <c r="A48" s="294" t="s">
        <v>1046</v>
      </c>
      <c r="B48" s="313" t="s">
        <v>1047</v>
      </c>
      <c r="C48" s="294">
        <v>0</v>
      </c>
      <c r="D48" s="294">
        <v>0</v>
      </c>
      <c r="E48" s="294">
        <v>0</v>
      </c>
      <c r="H48" s="292"/>
      <c r="L48" s="292"/>
      <c r="M48" s="292"/>
    </row>
    <row r="49" spans="1:13" x14ac:dyDescent="0.3">
      <c r="A49" s="294" t="s">
        <v>1048</v>
      </c>
      <c r="B49" s="313" t="s">
        <v>1049</v>
      </c>
      <c r="C49" s="294">
        <v>0</v>
      </c>
      <c r="D49" s="294">
        <v>0</v>
      </c>
      <c r="E49" s="294">
        <v>0</v>
      </c>
      <c r="H49" s="292"/>
      <c r="L49" s="292"/>
      <c r="M49" s="292"/>
    </row>
    <row r="50" spans="1:13" x14ac:dyDescent="0.3">
      <c r="A50" s="294" t="s">
        <v>1050</v>
      </c>
      <c r="B50" s="313" t="s">
        <v>1051</v>
      </c>
      <c r="C50" s="294">
        <v>0</v>
      </c>
      <c r="D50" s="294">
        <v>0</v>
      </c>
      <c r="E50" s="294">
        <v>0</v>
      </c>
      <c r="H50" s="292"/>
      <c r="L50" s="292"/>
      <c r="M50" s="292"/>
    </row>
    <row r="51" spans="1:13" x14ac:dyDescent="0.3">
      <c r="A51" s="294" t="s">
        <v>1052</v>
      </c>
      <c r="B51" s="313" t="s">
        <v>1053</v>
      </c>
      <c r="C51" s="294">
        <v>0</v>
      </c>
      <c r="D51" s="294">
        <v>0</v>
      </c>
      <c r="E51" s="294">
        <v>0</v>
      </c>
      <c r="H51" s="292"/>
      <c r="L51" s="292"/>
      <c r="M51" s="292"/>
    </row>
    <row r="52" spans="1:13" x14ac:dyDescent="0.3">
      <c r="A52" s="294" t="s">
        <v>1054</v>
      </c>
      <c r="B52" s="313" t="s">
        <v>1055</v>
      </c>
      <c r="C52" s="294">
        <v>0</v>
      </c>
      <c r="D52" s="294">
        <v>0</v>
      </c>
      <c r="E52" s="294">
        <v>0</v>
      </c>
      <c r="H52" s="292"/>
      <c r="L52" s="292"/>
      <c r="M52" s="292"/>
    </row>
    <row r="53" spans="1:13" x14ac:dyDescent="0.3">
      <c r="A53" s="294" t="s">
        <v>1056</v>
      </c>
      <c r="B53" s="313" t="s">
        <v>1057</v>
      </c>
      <c r="C53" s="294">
        <v>0</v>
      </c>
      <c r="D53" s="294">
        <v>0</v>
      </c>
      <c r="E53" s="294">
        <v>0</v>
      </c>
      <c r="H53" s="292"/>
      <c r="L53" s="292"/>
      <c r="M53" s="292"/>
    </row>
    <row r="54" spans="1:13" x14ac:dyDescent="0.3">
      <c r="A54" s="294" t="s">
        <v>1058</v>
      </c>
      <c r="B54" s="313" t="s">
        <v>1059</v>
      </c>
      <c r="C54" s="294">
        <v>0</v>
      </c>
      <c r="D54" s="294">
        <v>0</v>
      </c>
      <c r="E54" s="294">
        <v>0</v>
      </c>
      <c r="H54" s="292"/>
      <c r="L54" s="292"/>
      <c r="M54" s="292"/>
    </row>
    <row r="55" spans="1:13" x14ac:dyDescent="0.3">
      <c r="A55" s="294" t="s">
        <v>1060</v>
      </c>
      <c r="B55" s="313" t="s">
        <v>1061</v>
      </c>
      <c r="C55" s="294">
        <v>0</v>
      </c>
      <c r="D55" s="294">
        <v>0</v>
      </c>
      <c r="E55" s="294">
        <v>0</v>
      </c>
      <c r="H55" s="292"/>
      <c r="L55" s="292"/>
      <c r="M55" s="292"/>
    </row>
    <row r="56" spans="1:13" x14ac:dyDescent="0.3">
      <c r="A56" s="294" t="s">
        <v>1062</v>
      </c>
      <c r="B56" s="313" t="s">
        <v>1063</v>
      </c>
      <c r="C56" s="294">
        <v>0</v>
      </c>
      <c r="D56" s="294">
        <v>0</v>
      </c>
      <c r="E56" s="294">
        <v>0</v>
      </c>
      <c r="H56" s="292"/>
      <c r="L56" s="292"/>
      <c r="M56" s="292"/>
    </row>
    <row r="57" spans="1:13" x14ac:dyDescent="0.3">
      <c r="A57" s="294" t="s">
        <v>1064</v>
      </c>
      <c r="B57" s="313" t="s">
        <v>1065</v>
      </c>
      <c r="C57" s="294">
        <v>0</v>
      </c>
      <c r="D57" s="294">
        <v>0</v>
      </c>
      <c r="E57" s="294">
        <v>0</v>
      </c>
      <c r="H57" s="292"/>
      <c r="L57" s="292"/>
      <c r="M57" s="292"/>
    </row>
    <row r="58" spans="1:13" x14ac:dyDescent="0.3">
      <c r="A58" s="294" t="s">
        <v>1066</v>
      </c>
      <c r="B58" s="313" t="s">
        <v>1067</v>
      </c>
      <c r="C58" s="294">
        <v>0</v>
      </c>
      <c r="D58" s="294">
        <v>0</v>
      </c>
      <c r="E58" s="294">
        <v>0</v>
      </c>
      <c r="H58" s="292"/>
      <c r="L58" s="292"/>
      <c r="M58" s="292"/>
    </row>
    <row r="59" spans="1:13" outlineLevel="1" x14ac:dyDescent="0.3">
      <c r="A59" s="294" t="s">
        <v>1068</v>
      </c>
      <c r="B59" s="313"/>
      <c r="E59" s="313"/>
      <c r="F59" s="313"/>
      <c r="G59" s="313"/>
      <c r="H59" s="292"/>
      <c r="L59" s="292"/>
      <c r="M59" s="292"/>
    </row>
    <row r="60" spans="1:13" outlineLevel="1" x14ac:dyDescent="0.3">
      <c r="A60" s="294" t="s">
        <v>1069</v>
      </c>
      <c r="B60" s="313"/>
      <c r="E60" s="313"/>
      <c r="F60" s="313"/>
      <c r="G60" s="313"/>
      <c r="H60" s="292"/>
      <c r="L60" s="292"/>
      <c r="M60" s="292"/>
    </row>
    <row r="61" spans="1:13" outlineLevel="1" x14ac:dyDescent="0.3">
      <c r="A61" s="294" t="s">
        <v>1070</v>
      </c>
      <c r="B61" s="313"/>
      <c r="E61" s="313"/>
      <c r="F61" s="313"/>
      <c r="G61" s="313"/>
      <c r="H61" s="292"/>
      <c r="L61" s="292"/>
      <c r="M61" s="292"/>
    </row>
    <row r="62" spans="1:13" outlineLevel="1" x14ac:dyDescent="0.3">
      <c r="A62" s="294" t="s">
        <v>1071</v>
      </c>
      <c r="B62" s="313"/>
      <c r="E62" s="313"/>
      <c r="F62" s="313"/>
      <c r="G62" s="313"/>
      <c r="H62" s="292"/>
      <c r="L62" s="292"/>
      <c r="M62" s="292"/>
    </row>
    <row r="63" spans="1:13" outlineLevel="1" x14ac:dyDescent="0.3">
      <c r="A63" s="294" t="s">
        <v>1072</v>
      </c>
      <c r="B63" s="313"/>
      <c r="E63" s="313"/>
      <c r="F63" s="313"/>
      <c r="G63" s="313"/>
      <c r="H63" s="292"/>
      <c r="L63" s="292"/>
      <c r="M63" s="292"/>
    </row>
    <row r="64" spans="1:13" outlineLevel="1" x14ac:dyDescent="0.3">
      <c r="A64" s="294" t="s">
        <v>1073</v>
      </c>
      <c r="B64" s="313"/>
      <c r="E64" s="313"/>
      <c r="F64" s="313"/>
      <c r="G64" s="313"/>
      <c r="H64" s="292"/>
      <c r="L64" s="292"/>
      <c r="M64" s="292"/>
    </row>
    <row r="65" spans="1:14" outlineLevel="1" x14ac:dyDescent="0.3">
      <c r="A65" s="294" t="s">
        <v>1074</v>
      </c>
      <c r="B65" s="313"/>
      <c r="E65" s="313"/>
      <c r="F65" s="313"/>
      <c r="G65" s="313"/>
      <c r="H65" s="292"/>
      <c r="L65" s="292"/>
      <c r="M65" s="292"/>
    </row>
    <row r="66" spans="1:14" outlineLevel="1" x14ac:dyDescent="0.3">
      <c r="A66" s="294" t="s">
        <v>1075</v>
      </c>
      <c r="B66" s="313"/>
      <c r="E66" s="313"/>
      <c r="F66" s="313"/>
      <c r="G66" s="313"/>
      <c r="H66" s="292"/>
      <c r="L66" s="292"/>
      <c r="M66" s="292"/>
    </row>
    <row r="67" spans="1:14" outlineLevel="1" x14ac:dyDescent="0.3">
      <c r="A67" s="294" t="s">
        <v>1076</v>
      </c>
      <c r="B67" s="313"/>
      <c r="E67" s="313"/>
      <c r="F67" s="313"/>
      <c r="G67" s="313"/>
      <c r="H67" s="292"/>
      <c r="L67" s="292"/>
      <c r="M67" s="292"/>
    </row>
    <row r="68" spans="1:14" outlineLevel="1" x14ac:dyDescent="0.3">
      <c r="A68" s="294" t="s">
        <v>1077</v>
      </c>
      <c r="B68" s="313"/>
      <c r="E68" s="313"/>
      <c r="F68" s="313"/>
      <c r="G68" s="313"/>
      <c r="H68" s="292"/>
      <c r="L68" s="292"/>
      <c r="M68" s="292"/>
    </row>
    <row r="69" spans="1:14" outlineLevel="1" x14ac:dyDescent="0.3">
      <c r="A69" s="294" t="s">
        <v>1078</v>
      </c>
      <c r="B69" s="313"/>
      <c r="E69" s="313"/>
      <c r="F69" s="313"/>
      <c r="G69" s="313"/>
      <c r="H69" s="292"/>
      <c r="L69" s="292"/>
      <c r="M69" s="292"/>
    </row>
    <row r="70" spans="1:14" outlineLevel="1" x14ac:dyDescent="0.3">
      <c r="A70" s="294" t="s">
        <v>1079</v>
      </c>
      <c r="B70" s="313"/>
      <c r="E70" s="313"/>
      <c r="F70" s="313"/>
      <c r="G70" s="313"/>
      <c r="H70" s="292"/>
      <c r="L70" s="292"/>
      <c r="M70" s="292"/>
    </row>
    <row r="71" spans="1:14" outlineLevel="1" x14ac:dyDescent="0.3">
      <c r="A71" s="294" t="s">
        <v>1080</v>
      </c>
      <c r="B71" s="313"/>
      <c r="E71" s="313"/>
      <c r="F71" s="313"/>
      <c r="G71" s="313"/>
      <c r="H71" s="292"/>
      <c r="L71" s="292"/>
      <c r="M71" s="292"/>
    </row>
    <row r="72" spans="1:14" ht="18" x14ac:dyDescent="0.3">
      <c r="A72" s="306"/>
      <c r="B72" s="305" t="s">
        <v>985</v>
      </c>
      <c r="C72" s="306"/>
      <c r="D72" s="306"/>
      <c r="E72" s="306"/>
      <c r="F72" s="306"/>
      <c r="G72" s="306"/>
      <c r="H72" s="292"/>
    </row>
    <row r="73" spans="1:14" ht="15" customHeight="1" x14ac:dyDescent="0.3">
      <c r="A73" s="315"/>
      <c r="B73" s="316" t="s">
        <v>1081</v>
      </c>
      <c r="C73" s="315" t="s">
        <v>2627</v>
      </c>
      <c r="D73" s="315"/>
      <c r="E73" s="315"/>
      <c r="F73" s="315"/>
      <c r="G73" s="318"/>
      <c r="H73" s="326"/>
      <c r="I73" s="326"/>
      <c r="J73" s="326"/>
      <c r="K73" s="326"/>
      <c r="L73" s="326"/>
      <c r="M73" s="326"/>
      <c r="N73" s="326"/>
    </row>
    <row r="74" spans="1:14" x14ac:dyDescent="0.3">
      <c r="A74" s="294" t="s">
        <v>1082</v>
      </c>
      <c r="B74" s="294" t="s">
        <v>1083</v>
      </c>
      <c r="C74" s="377">
        <v>306.42738868750632</v>
      </c>
      <c r="H74" s="292"/>
    </row>
    <row r="75" spans="1:14" x14ac:dyDescent="0.3">
      <c r="A75" s="294" t="s">
        <v>1084</v>
      </c>
      <c r="B75" s="294" t="s">
        <v>1085</v>
      </c>
      <c r="C75" s="377">
        <v>228.07658066810305</v>
      </c>
      <c r="H75" s="292"/>
    </row>
    <row r="76" spans="1:14" x14ac:dyDescent="0.3">
      <c r="A76" s="294" t="s">
        <v>1086</v>
      </c>
      <c r="H76" s="292"/>
    </row>
    <row r="77" spans="1:14" x14ac:dyDescent="0.3">
      <c r="A77" s="294" t="s">
        <v>1087</v>
      </c>
      <c r="H77" s="292"/>
    </row>
    <row r="78" spans="1:14" x14ac:dyDescent="0.3">
      <c r="A78" s="294" t="s">
        <v>1088</v>
      </c>
      <c r="H78" s="292"/>
    </row>
    <row r="79" spans="1:14" x14ac:dyDescent="0.3">
      <c r="A79" s="294" t="s">
        <v>1089</v>
      </c>
      <c r="H79" s="292"/>
    </row>
    <row r="80" spans="1:14" x14ac:dyDescent="0.3">
      <c r="A80" s="315"/>
      <c r="B80" s="316" t="s">
        <v>1090</v>
      </c>
      <c r="C80" s="315" t="s">
        <v>686</v>
      </c>
      <c r="D80" s="315" t="s">
        <v>687</v>
      </c>
      <c r="E80" s="318" t="s">
        <v>1091</v>
      </c>
      <c r="F80" s="318" t="s">
        <v>1092</v>
      </c>
      <c r="G80" s="318" t="s">
        <v>1093</v>
      </c>
      <c r="H80" s="292"/>
    </row>
    <row r="81" spans="1:8" x14ac:dyDescent="0.3">
      <c r="A81" s="294" t="s">
        <v>1094</v>
      </c>
      <c r="B81" s="294" t="s">
        <v>2628</v>
      </c>
      <c r="C81" s="321">
        <v>0</v>
      </c>
      <c r="D81" s="321">
        <v>0</v>
      </c>
      <c r="E81" s="321">
        <v>0</v>
      </c>
      <c r="F81" s="321">
        <v>0</v>
      </c>
      <c r="G81" s="321">
        <v>0</v>
      </c>
      <c r="H81" s="292"/>
    </row>
    <row r="82" spans="1:8" x14ac:dyDescent="0.3">
      <c r="A82" s="294" t="s">
        <v>1095</v>
      </c>
      <c r="B82" s="294" t="s">
        <v>2629</v>
      </c>
      <c r="C82" s="321">
        <v>0</v>
      </c>
      <c r="D82" s="321">
        <v>0</v>
      </c>
      <c r="E82" s="321">
        <v>0</v>
      </c>
      <c r="F82" s="321">
        <v>0</v>
      </c>
      <c r="G82" s="321">
        <v>0</v>
      </c>
      <c r="H82" s="292"/>
    </row>
    <row r="83" spans="1:8" x14ac:dyDescent="0.3">
      <c r="A83" s="294" t="s">
        <v>1096</v>
      </c>
      <c r="B83" s="294" t="s">
        <v>2630</v>
      </c>
      <c r="C83" s="321">
        <v>0</v>
      </c>
      <c r="D83" s="321">
        <v>0</v>
      </c>
      <c r="E83" s="321">
        <v>0</v>
      </c>
      <c r="F83" s="321">
        <v>0</v>
      </c>
      <c r="G83" s="321">
        <v>0</v>
      </c>
      <c r="H83" s="292"/>
    </row>
    <row r="84" spans="1:8" x14ac:dyDescent="0.3">
      <c r="A84" s="294" t="s">
        <v>1097</v>
      </c>
      <c r="B84" s="294" t="s">
        <v>2631</v>
      </c>
      <c r="C84" s="321">
        <v>3.8214328925723334E-4</v>
      </c>
      <c r="D84" s="321">
        <v>0</v>
      </c>
      <c r="E84" s="321">
        <v>0</v>
      </c>
      <c r="F84" s="321">
        <v>0</v>
      </c>
      <c r="G84" s="321">
        <v>3.7291534826549601E-4</v>
      </c>
      <c r="H84" s="292"/>
    </row>
    <row r="85" spans="1:8" outlineLevel="1" x14ac:dyDescent="0.3">
      <c r="A85" s="294" t="s">
        <v>1098</v>
      </c>
      <c r="B85" s="294" t="s">
        <v>2632</v>
      </c>
      <c r="C85" s="321">
        <v>1.2754974720796357E-5</v>
      </c>
      <c r="D85" s="321">
        <v>0</v>
      </c>
      <c r="E85" s="321">
        <v>0</v>
      </c>
      <c r="F85" s="321">
        <v>0</v>
      </c>
      <c r="G85" s="321">
        <v>1.2446969432247691E-5</v>
      </c>
      <c r="H85" s="292"/>
    </row>
    <row r="86" spans="1:8" outlineLevel="1" x14ac:dyDescent="0.3">
      <c r="A86" s="294" t="s">
        <v>1099</v>
      </c>
      <c r="H86" s="292"/>
    </row>
    <row r="87" spans="1:8" outlineLevel="1" x14ac:dyDescent="0.3">
      <c r="A87" s="294" t="s">
        <v>1100</v>
      </c>
      <c r="H87" s="292"/>
    </row>
    <row r="88" spans="1:8" outlineLevel="1" x14ac:dyDescent="0.3">
      <c r="A88" s="294" t="s">
        <v>1101</v>
      </c>
      <c r="H88" s="292"/>
    </row>
    <row r="89" spans="1:8" x14ac:dyDescent="0.3">
      <c r="A89" s="294" t="s">
        <v>1102</v>
      </c>
      <c r="H89" s="292"/>
    </row>
    <row r="90" spans="1:8" x14ac:dyDescent="0.3">
      <c r="H90" s="292"/>
    </row>
    <row r="91" spans="1:8" x14ac:dyDescent="0.3">
      <c r="H91" s="292"/>
    </row>
    <row r="92" spans="1:8" x14ac:dyDescent="0.3">
      <c r="H92" s="292"/>
    </row>
    <row r="93" spans="1:8" x14ac:dyDescent="0.3">
      <c r="H93" s="292"/>
    </row>
    <row r="94" spans="1:8" x14ac:dyDescent="0.3">
      <c r="H94" s="292"/>
    </row>
    <row r="95" spans="1:8" x14ac:dyDescent="0.3">
      <c r="H95" s="292"/>
    </row>
    <row r="96" spans="1:8" x14ac:dyDescent="0.3">
      <c r="H96" s="292"/>
    </row>
    <row r="97" spans="8:8" x14ac:dyDescent="0.3">
      <c r="H97" s="292"/>
    </row>
    <row r="98" spans="8:8" x14ac:dyDescent="0.3">
      <c r="H98" s="292"/>
    </row>
    <row r="99" spans="8:8" x14ac:dyDescent="0.3">
      <c r="H99" s="292"/>
    </row>
    <row r="100" spans="8:8" x14ac:dyDescent="0.3">
      <c r="H100" s="292"/>
    </row>
    <row r="101" spans="8:8" x14ac:dyDescent="0.3">
      <c r="H101" s="292"/>
    </row>
    <row r="102" spans="8:8" x14ac:dyDescent="0.3">
      <c r="H102" s="292"/>
    </row>
    <row r="103" spans="8:8" x14ac:dyDescent="0.3">
      <c r="H103" s="292"/>
    </row>
    <row r="104" spans="8:8" x14ac:dyDescent="0.3">
      <c r="H104" s="292"/>
    </row>
    <row r="105" spans="8:8" x14ac:dyDescent="0.3">
      <c r="H105" s="292"/>
    </row>
    <row r="106" spans="8:8" x14ac:dyDescent="0.3">
      <c r="H106" s="292"/>
    </row>
    <row r="107" spans="8:8" x14ac:dyDescent="0.3">
      <c r="H107" s="292"/>
    </row>
    <row r="108" spans="8:8" x14ac:dyDescent="0.3">
      <c r="H108" s="292"/>
    </row>
    <row r="109" spans="8:8" x14ac:dyDescent="0.3">
      <c r="H109" s="292"/>
    </row>
    <row r="110" spans="8:8" x14ac:dyDescent="0.3">
      <c r="H110" s="292"/>
    </row>
    <row r="111" spans="8:8" x14ac:dyDescent="0.3">
      <c r="H111" s="292"/>
    </row>
    <row r="112" spans="8:8" x14ac:dyDescent="0.3">
      <c r="H112" s="292"/>
    </row>
    <row r="113" spans="8:8" x14ac:dyDescent="0.3">
      <c r="H113" s="292"/>
    </row>
    <row r="114" spans="8:8" x14ac:dyDescent="0.3">
      <c r="H114" s="292"/>
    </row>
    <row r="115" spans="8:8" x14ac:dyDescent="0.3">
      <c r="H115" s="292"/>
    </row>
    <row r="116" spans="8:8" x14ac:dyDescent="0.3">
      <c r="H116" s="292"/>
    </row>
    <row r="117" spans="8:8" x14ac:dyDescent="0.3">
      <c r="H117" s="292"/>
    </row>
    <row r="118" spans="8:8" x14ac:dyDescent="0.3">
      <c r="H118" s="292"/>
    </row>
    <row r="537" spans="2:2" x14ac:dyDescent="0.3">
      <c r="B537" s="403" t="s">
        <v>1941</v>
      </c>
    </row>
    <row r="538" spans="2:2" x14ac:dyDescent="0.3">
      <c r="B538" s="403" t="s">
        <v>1942</v>
      </c>
    </row>
    <row r="539" spans="2:2" x14ac:dyDescent="0.3">
      <c r="B539" s="403" t="s">
        <v>1943</v>
      </c>
    </row>
    <row r="540" spans="2:2" x14ac:dyDescent="0.3">
      <c r="B540" s="403" t="s">
        <v>1944</v>
      </c>
    </row>
    <row r="541" spans="2:2" x14ac:dyDescent="0.3">
      <c r="B541" s="403" t="s">
        <v>1945</v>
      </c>
    </row>
    <row r="542" spans="2:2" x14ac:dyDescent="0.3">
      <c r="B542" s="403" t="s">
        <v>1946</v>
      </c>
    </row>
    <row r="543" spans="2:2" x14ac:dyDescent="0.3">
      <c r="B543" s="403" t="s">
        <v>1947</v>
      </c>
    </row>
    <row r="544" spans="2:2" x14ac:dyDescent="0.3">
      <c r="B544" s="403" t="s">
        <v>1948</v>
      </c>
    </row>
    <row r="545" spans="2:2" x14ac:dyDescent="0.3">
      <c r="B545" s="403" t="s">
        <v>1949</v>
      </c>
    </row>
    <row r="546" spans="2:2" x14ac:dyDescent="0.3">
      <c r="B546" s="403" t="s">
        <v>1950</v>
      </c>
    </row>
    <row r="547" spans="2:2" x14ac:dyDescent="0.3">
      <c r="B547" s="403" t="s">
        <v>1951</v>
      </c>
    </row>
    <row r="548" spans="2:2" x14ac:dyDescent="0.3">
      <c r="B548" s="403" t="s">
        <v>1952</v>
      </c>
    </row>
    <row r="549" spans="2:2" x14ac:dyDescent="0.3">
      <c r="B549" s="403" t="s">
        <v>1953</v>
      </c>
    </row>
    <row r="550" spans="2:2" x14ac:dyDescent="0.3">
      <c r="B550" s="403" t="s">
        <v>1954</v>
      </c>
    </row>
  </sheetData>
  <protectedRanges>
    <protectedRange sqref="B537:B543" name="Mortgage Assets III_1_2"/>
    <protectedRange sqref="B544:B550" name="Mortgage Assets III_1_2_1"/>
  </protectedRanges>
  <phoneticPr fontId="83" type="noConversion"/>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2785D-E3C3-4653-8D87-9C72A9C16316}">
  <sheetPr>
    <tabColor rgb="FF243386"/>
  </sheetPr>
  <dimension ref="A1:H596"/>
  <sheetViews>
    <sheetView topLeftCell="A256" zoomScale="70" zoomScaleNormal="70" workbookViewId="0">
      <selection activeCell="N15" sqref="N15"/>
    </sheetView>
  </sheetViews>
  <sheetFormatPr defaultRowHeight="14.4" x14ac:dyDescent="0.3"/>
  <cols>
    <col min="1" max="1" width="13.21875" customWidth="1"/>
    <col min="2" max="2" width="60.5546875" bestFit="1" customWidth="1"/>
    <col min="3" max="4" width="41" customWidth="1"/>
    <col min="5" max="5" width="41" hidden="1" customWidth="1"/>
    <col min="6" max="7" width="41" customWidth="1"/>
  </cols>
  <sheetData>
    <row r="1" spans="1:7" ht="45" customHeight="1" x14ac:dyDescent="0.3">
      <c r="A1" s="504" t="s">
        <v>1645</v>
      </c>
      <c r="B1" s="504"/>
    </row>
    <row r="2" spans="1:7" ht="31.2" x14ac:dyDescent="0.3">
      <c r="A2" s="423" t="s">
        <v>1968</v>
      </c>
      <c r="B2" s="423"/>
      <c r="C2" s="406"/>
      <c r="D2" s="406"/>
      <c r="E2" s="406"/>
      <c r="F2" s="422" t="s">
        <v>1924</v>
      </c>
      <c r="G2" s="438"/>
    </row>
    <row r="3" spans="1:7" ht="15" thickBot="1" x14ac:dyDescent="0.35">
      <c r="A3" s="406"/>
      <c r="B3" s="421"/>
      <c r="C3" s="421"/>
      <c r="D3" s="406"/>
      <c r="E3" s="406"/>
      <c r="F3" s="406"/>
      <c r="G3" s="406"/>
    </row>
    <row r="4" spans="1:7" ht="18.600000000000001" thickBot="1" x14ac:dyDescent="0.35">
      <c r="A4" s="418"/>
      <c r="B4" s="420" t="s">
        <v>415</v>
      </c>
      <c r="C4" s="419" t="s">
        <v>75</v>
      </c>
      <c r="D4" s="418"/>
      <c r="E4" s="418"/>
      <c r="F4" s="406"/>
      <c r="G4" s="406"/>
    </row>
    <row r="5" spans="1:7" x14ac:dyDescent="0.3">
      <c r="A5" s="402"/>
      <c r="B5" s="402"/>
      <c r="C5" s="402"/>
      <c r="D5" s="402"/>
      <c r="E5" s="402"/>
      <c r="F5" s="402"/>
      <c r="G5" s="402"/>
    </row>
    <row r="6" spans="1:7" ht="18" x14ac:dyDescent="0.3">
      <c r="A6" s="417"/>
      <c r="B6" s="505" t="s">
        <v>1969</v>
      </c>
      <c r="C6" s="506"/>
      <c r="D6" s="402"/>
      <c r="E6" s="427"/>
      <c r="F6" s="427"/>
      <c r="G6" s="427"/>
    </row>
    <row r="7" spans="1:7" x14ac:dyDescent="0.3">
      <c r="A7" s="415"/>
      <c r="B7" s="507" t="s">
        <v>1970</v>
      </c>
      <c r="C7" s="507"/>
      <c r="D7" s="416"/>
      <c r="E7" s="402"/>
      <c r="F7" s="402"/>
      <c r="G7" s="402"/>
    </row>
    <row r="8" spans="1:7" x14ac:dyDescent="0.3">
      <c r="A8" s="402"/>
      <c r="B8" s="508" t="s">
        <v>1971</v>
      </c>
      <c r="C8" s="509"/>
      <c r="D8" s="416"/>
      <c r="E8" s="402"/>
      <c r="F8" s="402"/>
      <c r="G8" s="402"/>
    </row>
    <row r="9" spans="1:7" x14ac:dyDescent="0.3">
      <c r="A9" s="402"/>
      <c r="B9" s="510" t="s">
        <v>1972</v>
      </c>
      <c r="C9" s="511"/>
      <c r="D9" s="416"/>
      <c r="E9" s="402"/>
      <c r="F9" s="402"/>
      <c r="G9" s="402"/>
    </row>
    <row r="10" spans="1:7" ht="15" thickBot="1" x14ac:dyDescent="0.35">
      <c r="A10" s="402"/>
      <c r="B10" s="512" t="s">
        <v>1973</v>
      </c>
      <c r="C10" s="513"/>
      <c r="D10" s="402"/>
      <c r="E10" s="402"/>
      <c r="F10" s="402"/>
      <c r="G10" s="402"/>
    </row>
    <row r="11" spans="1:7" x14ac:dyDescent="0.3">
      <c r="A11" s="402"/>
      <c r="B11" s="452"/>
      <c r="C11" s="411"/>
      <c r="D11" s="402"/>
      <c r="E11" s="402"/>
      <c r="F11" s="402"/>
      <c r="G11" s="402"/>
    </row>
    <row r="12" spans="1:7" x14ac:dyDescent="0.3">
      <c r="A12" s="402"/>
      <c r="B12" s="412"/>
      <c r="C12" s="402"/>
      <c r="D12" s="402"/>
      <c r="E12" s="402"/>
      <c r="F12" s="402"/>
      <c r="G12" s="402"/>
    </row>
    <row r="13" spans="1:7" x14ac:dyDescent="0.3">
      <c r="A13" s="402"/>
      <c r="B13" s="412"/>
      <c r="C13" s="402"/>
      <c r="D13" s="402"/>
      <c r="E13" s="402"/>
      <c r="F13" s="402"/>
      <c r="G13" s="402"/>
    </row>
    <row r="14" spans="1:7" ht="18.75" customHeight="1" x14ac:dyDescent="0.3">
      <c r="A14" s="449"/>
      <c r="B14" s="503" t="s">
        <v>1970</v>
      </c>
      <c r="C14" s="503"/>
      <c r="D14" s="449"/>
      <c r="E14" s="449"/>
      <c r="F14" s="449"/>
      <c r="G14" s="449"/>
    </row>
    <row r="15" spans="1:7" x14ac:dyDescent="0.3">
      <c r="A15" s="404"/>
      <c r="B15" s="404" t="s">
        <v>1974</v>
      </c>
      <c r="C15" s="404" t="s">
        <v>442</v>
      </c>
      <c r="D15" s="404" t="s">
        <v>1640</v>
      </c>
      <c r="E15" s="404"/>
      <c r="F15" s="404" t="s">
        <v>1975</v>
      </c>
      <c r="G15" s="404" t="s">
        <v>1976</v>
      </c>
    </row>
    <row r="16" spans="1:7" x14ac:dyDescent="0.3">
      <c r="A16" s="402" t="s">
        <v>1977</v>
      </c>
      <c r="B16" s="359" t="s">
        <v>1978</v>
      </c>
      <c r="C16" s="453">
        <v>140.35580569999999</v>
      </c>
      <c r="D16" s="453">
        <v>58</v>
      </c>
      <c r="F16" s="454">
        <v>3.9649686110569522E-2</v>
      </c>
      <c r="G16" s="454">
        <v>2.8005794302269436E-2</v>
      </c>
    </row>
    <row r="17" spans="1:7" x14ac:dyDescent="0.3">
      <c r="A17" s="402" t="s">
        <v>1979</v>
      </c>
      <c r="B17" s="403" t="s">
        <v>1980</v>
      </c>
      <c r="C17" s="453">
        <v>2585.4680628999999</v>
      </c>
      <c r="D17" s="453">
        <v>701</v>
      </c>
      <c r="F17" s="454">
        <v>0.7303794569210843</v>
      </c>
      <c r="G17" s="454"/>
    </row>
    <row r="18" spans="1:7" x14ac:dyDescent="0.3">
      <c r="A18" s="402" t="s">
        <v>1981</v>
      </c>
      <c r="B18" s="403" t="s">
        <v>1982</v>
      </c>
      <c r="C18" s="453" t="s">
        <v>451</v>
      </c>
      <c r="D18" s="453" t="s">
        <v>451</v>
      </c>
      <c r="F18" s="454" t="s">
        <v>2271</v>
      </c>
      <c r="G18" s="454"/>
    </row>
    <row r="19" spans="1:7" x14ac:dyDescent="0.3">
      <c r="A19" s="402" t="s">
        <v>1983</v>
      </c>
      <c r="B19" s="403" t="s">
        <v>1984</v>
      </c>
      <c r="C19" s="455">
        <v>2725.8238686</v>
      </c>
      <c r="D19" s="455">
        <v>759</v>
      </c>
      <c r="F19" s="454">
        <v>0.77002914303165382</v>
      </c>
      <c r="G19" s="454">
        <v>0.36648961854176731</v>
      </c>
    </row>
    <row r="20" spans="1:7" x14ac:dyDescent="0.3">
      <c r="A20" s="403" t="s">
        <v>1985</v>
      </c>
      <c r="B20" s="405" t="s">
        <v>1986</v>
      </c>
      <c r="C20" s="456"/>
      <c r="D20" s="456"/>
      <c r="F20" s="403"/>
      <c r="G20" s="403"/>
    </row>
    <row r="21" spans="1:7" x14ac:dyDescent="0.3">
      <c r="A21" s="403" t="s">
        <v>1987</v>
      </c>
      <c r="B21" s="405" t="s">
        <v>1986</v>
      </c>
      <c r="C21" s="456"/>
      <c r="D21" s="456"/>
      <c r="F21" s="403"/>
      <c r="G21" s="403"/>
    </row>
    <row r="22" spans="1:7" x14ac:dyDescent="0.3">
      <c r="A22" s="403" t="s">
        <v>1988</v>
      </c>
      <c r="B22" s="405" t="s">
        <v>1986</v>
      </c>
      <c r="C22" s="456"/>
      <c r="D22" s="456"/>
      <c r="F22" s="403"/>
      <c r="G22" s="403"/>
    </row>
    <row r="23" spans="1:7" x14ac:dyDescent="0.3">
      <c r="A23" s="403" t="s">
        <v>1989</v>
      </c>
      <c r="B23" s="405" t="s">
        <v>1986</v>
      </c>
      <c r="C23" s="456"/>
      <c r="D23" s="456"/>
      <c r="F23" s="403"/>
      <c r="G23" s="403"/>
    </row>
    <row r="24" spans="1:7" x14ac:dyDescent="0.3">
      <c r="A24" s="403" t="s">
        <v>1990</v>
      </c>
      <c r="B24" s="405" t="s">
        <v>1986</v>
      </c>
      <c r="C24" s="456"/>
      <c r="D24" s="456"/>
      <c r="F24" s="403"/>
      <c r="G24" s="403"/>
    </row>
    <row r="25" spans="1:7" ht="18.75" customHeight="1" x14ac:dyDescent="0.3">
      <c r="A25" s="449"/>
      <c r="B25" s="503" t="s">
        <v>1971</v>
      </c>
      <c r="C25" s="503"/>
      <c r="D25" s="449"/>
      <c r="E25" s="449"/>
      <c r="F25" s="449"/>
      <c r="G25" s="449"/>
    </row>
    <row r="26" spans="1:7" x14ac:dyDescent="0.3">
      <c r="A26" s="404"/>
      <c r="B26" s="404" t="s">
        <v>1991</v>
      </c>
      <c r="C26" s="404" t="s">
        <v>442</v>
      </c>
      <c r="D26" s="404"/>
      <c r="E26" s="404"/>
      <c r="F26" s="404" t="s">
        <v>1992</v>
      </c>
      <c r="G26" s="404"/>
    </row>
    <row r="27" spans="1:7" x14ac:dyDescent="0.3">
      <c r="A27" s="402" t="s">
        <v>1993</v>
      </c>
      <c r="B27" s="402" t="s">
        <v>653</v>
      </c>
      <c r="C27" s="453">
        <v>2725.8238686</v>
      </c>
      <c r="D27" s="435"/>
      <c r="E27" s="402"/>
      <c r="F27" s="454">
        <v>1</v>
      </c>
    </row>
    <row r="28" spans="1:7" x14ac:dyDescent="0.3">
      <c r="A28" s="402" t="s">
        <v>1994</v>
      </c>
      <c r="B28" s="402" t="s">
        <v>655</v>
      </c>
      <c r="C28" s="457">
        <v>0</v>
      </c>
      <c r="D28" s="435"/>
      <c r="E28" s="402"/>
      <c r="F28" s="454">
        <v>0</v>
      </c>
    </row>
    <row r="29" spans="1:7" x14ac:dyDescent="0.3">
      <c r="A29" s="402" t="s">
        <v>1995</v>
      </c>
      <c r="B29" s="402" t="s">
        <v>9</v>
      </c>
      <c r="C29" s="457">
        <v>0</v>
      </c>
      <c r="D29" s="435"/>
      <c r="E29" s="402"/>
      <c r="F29" s="454">
        <v>0</v>
      </c>
    </row>
    <row r="30" spans="1:7" x14ac:dyDescent="0.3">
      <c r="A30" s="402" t="s">
        <v>1996</v>
      </c>
      <c r="B30" s="458" t="s">
        <v>10</v>
      </c>
      <c r="C30" s="435">
        <v>2725.8238686</v>
      </c>
      <c r="D30" s="435"/>
      <c r="E30" s="402"/>
      <c r="F30" s="459">
        <v>0</v>
      </c>
    </row>
    <row r="31" spans="1:7" x14ac:dyDescent="0.3">
      <c r="A31" s="402" t="s">
        <v>1997</v>
      </c>
      <c r="B31" s="405" t="s">
        <v>1998</v>
      </c>
      <c r="C31" s="435"/>
      <c r="D31" s="435"/>
      <c r="E31" s="402"/>
      <c r="F31" s="459"/>
    </row>
    <row r="32" spans="1:7" x14ac:dyDescent="0.3">
      <c r="A32" s="402" t="s">
        <v>1999</v>
      </c>
      <c r="B32" s="405" t="s">
        <v>2000</v>
      </c>
      <c r="C32" s="435">
        <v>140.35580570000002</v>
      </c>
      <c r="D32" s="435"/>
      <c r="E32" s="402"/>
      <c r="F32" s="459">
        <v>5.1491150003058574E-2</v>
      </c>
      <c r="G32" s="427"/>
    </row>
    <row r="33" spans="1:7" x14ac:dyDescent="0.3">
      <c r="A33" s="402" t="s">
        <v>2001</v>
      </c>
      <c r="B33" s="405" t="s">
        <v>2002</v>
      </c>
      <c r="C33" s="435">
        <v>0</v>
      </c>
      <c r="D33" s="435"/>
      <c r="E33" s="402"/>
      <c r="F33" s="459">
        <v>0</v>
      </c>
      <c r="G33" s="427"/>
    </row>
    <row r="34" spans="1:7" x14ac:dyDescent="0.3">
      <c r="A34" s="402" t="s">
        <v>2003</v>
      </c>
      <c r="B34" s="405" t="s">
        <v>2004</v>
      </c>
      <c r="C34" s="426"/>
      <c r="D34" s="402"/>
      <c r="E34" s="402"/>
      <c r="F34" s="433"/>
      <c r="G34" s="427"/>
    </row>
    <row r="35" spans="1:7" x14ac:dyDescent="0.3">
      <c r="A35" s="402" t="s">
        <v>2005</v>
      </c>
      <c r="B35" s="405" t="s">
        <v>2006</v>
      </c>
      <c r="C35" s="426"/>
      <c r="D35" s="402"/>
      <c r="E35" s="402"/>
      <c r="F35" s="425"/>
      <c r="G35" s="427"/>
    </row>
    <row r="36" spans="1:7" x14ac:dyDescent="0.3">
      <c r="A36" s="402" t="s">
        <v>2007</v>
      </c>
      <c r="B36" s="405" t="s">
        <v>2008</v>
      </c>
      <c r="C36" s="426">
        <v>2585.4680628999999</v>
      </c>
      <c r="D36" s="402"/>
      <c r="E36" s="402"/>
      <c r="F36" s="425"/>
      <c r="G36" s="427"/>
    </row>
    <row r="37" spans="1:7" x14ac:dyDescent="0.3">
      <c r="A37" s="402" t="s">
        <v>2009</v>
      </c>
      <c r="B37" s="405" t="s">
        <v>2010</v>
      </c>
      <c r="C37" s="426"/>
      <c r="D37" s="402"/>
      <c r="E37" s="402"/>
      <c r="F37" s="425"/>
      <c r="G37" s="427"/>
    </row>
    <row r="38" spans="1:7" x14ac:dyDescent="0.3">
      <c r="A38" s="402" t="s">
        <v>2011</v>
      </c>
      <c r="B38" s="405" t="s">
        <v>2012</v>
      </c>
      <c r="C38" s="426"/>
      <c r="D38" s="402"/>
      <c r="E38" s="402"/>
      <c r="F38" s="425"/>
      <c r="G38" s="427"/>
    </row>
    <row r="39" spans="1:7" x14ac:dyDescent="0.3">
      <c r="A39" s="402" t="s">
        <v>2013</v>
      </c>
      <c r="B39" s="405" t="s">
        <v>2014</v>
      </c>
      <c r="C39" s="426"/>
      <c r="D39" s="402"/>
      <c r="F39" s="425"/>
      <c r="G39" s="427"/>
    </row>
    <row r="40" spans="1:7" x14ac:dyDescent="0.3">
      <c r="A40" s="402" t="s">
        <v>2015</v>
      </c>
      <c r="B40" s="460" t="s">
        <v>1986</v>
      </c>
      <c r="C40" s="446"/>
      <c r="D40" s="402"/>
      <c r="F40" s="403"/>
      <c r="G40" s="403"/>
    </row>
    <row r="41" spans="1:7" x14ac:dyDescent="0.3">
      <c r="A41" s="402" t="s">
        <v>2016</v>
      </c>
      <c r="B41" s="460" t="s">
        <v>1986</v>
      </c>
      <c r="C41" s="461"/>
      <c r="D41" s="462"/>
      <c r="F41" s="403"/>
      <c r="G41" s="403"/>
    </row>
    <row r="42" spans="1:7" x14ac:dyDescent="0.3">
      <c r="A42" s="402" t="s">
        <v>2017</v>
      </c>
      <c r="B42" s="460" t="s">
        <v>1986</v>
      </c>
      <c r="C42" s="461"/>
      <c r="D42" s="462"/>
      <c r="E42" s="462"/>
      <c r="F42" s="403"/>
      <c r="G42" s="403"/>
    </row>
    <row r="43" spans="1:7" x14ac:dyDescent="0.3">
      <c r="A43" s="402" t="s">
        <v>2018</v>
      </c>
      <c r="B43" s="460" t="s">
        <v>1986</v>
      </c>
      <c r="C43" s="461"/>
      <c r="D43" s="462"/>
      <c r="E43" s="462"/>
      <c r="F43" s="403"/>
      <c r="G43" s="403"/>
    </row>
    <row r="44" spans="1:7" x14ac:dyDescent="0.3">
      <c r="A44" s="402" t="s">
        <v>2019</v>
      </c>
      <c r="B44" s="460" t="s">
        <v>1986</v>
      </c>
      <c r="C44" s="461"/>
      <c r="D44" s="462"/>
      <c r="E44" s="462"/>
      <c r="F44" s="403"/>
      <c r="G44" s="403"/>
    </row>
    <row r="45" spans="1:7" x14ac:dyDescent="0.3">
      <c r="A45" s="402" t="s">
        <v>2020</v>
      </c>
      <c r="B45" s="460" t="s">
        <v>1986</v>
      </c>
      <c r="C45" s="461"/>
      <c r="D45" s="462"/>
      <c r="E45" s="462"/>
      <c r="F45" s="403"/>
      <c r="G45" s="403"/>
    </row>
    <row r="46" spans="1:7" x14ac:dyDescent="0.3">
      <c r="A46" s="402" t="s">
        <v>2021</v>
      </c>
      <c r="B46" s="460" t="s">
        <v>1986</v>
      </c>
      <c r="C46" s="461"/>
      <c r="D46" s="462"/>
      <c r="E46" s="462"/>
      <c r="F46" s="403"/>
      <c r="G46" s="403"/>
    </row>
    <row r="47" spans="1:7" x14ac:dyDescent="0.3">
      <c r="A47" s="402" t="s">
        <v>2022</v>
      </c>
      <c r="B47" s="460" t="s">
        <v>1986</v>
      </c>
      <c r="C47" s="461"/>
      <c r="D47" s="462"/>
      <c r="E47" s="462"/>
      <c r="F47" s="403"/>
    </row>
    <row r="48" spans="1:7" x14ac:dyDescent="0.3">
      <c r="A48" s="402" t="s">
        <v>2023</v>
      </c>
      <c r="B48" s="460" t="s">
        <v>1986</v>
      </c>
      <c r="C48" s="461"/>
      <c r="D48" s="462"/>
      <c r="E48" s="462"/>
      <c r="F48" s="403"/>
    </row>
    <row r="49" spans="1:7" x14ac:dyDescent="0.3">
      <c r="A49" s="404"/>
      <c r="B49" s="404" t="s">
        <v>679</v>
      </c>
      <c r="C49" s="404" t="s">
        <v>680</v>
      </c>
      <c r="D49" s="404" t="s">
        <v>681</v>
      </c>
      <c r="E49" s="404"/>
      <c r="F49" s="404" t="s">
        <v>1992</v>
      </c>
      <c r="G49" s="404"/>
    </row>
    <row r="50" spans="1:7" x14ac:dyDescent="0.3">
      <c r="A50" s="402" t="s">
        <v>2024</v>
      </c>
      <c r="B50" s="402" t="s">
        <v>2025</v>
      </c>
      <c r="C50" s="453">
        <v>759</v>
      </c>
      <c r="D50" s="463">
        <v>0</v>
      </c>
      <c r="E50" s="402"/>
      <c r="F50" s="464">
        <v>1</v>
      </c>
      <c r="G50" s="403"/>
    </row>
    <row r="51" spans="1:7" x14ac:dyDescent="0.3">
      <c r="A51" s="402" t="s">
        <v>2026</v>
      </c>
      <c r="B51" s="465" t="s">
        <v>2027</v>
      </c>
      <c r="C51" s="450"/>
      <c r="D51" s="450"/>
      <c r="E51" s="402"/>
      <c r="F51" s="402"/>
      <c r="G51" s="403"/>
    </row>
    <row r="52" spans="1:7" x14ac:dyDescent="0.3">
      <c r="A52" s="402" t="s">
        <v>2028</v>
      </c>
      <c r="B52" s="465" t="s">
        <v>2029</v>
      </c>
      <c r="C52" s="450"/>
      <c r="D52" s="450"/>
      <c r="E52" s="402"/>
      <c r="F52" s="402"/>
      <c r="G52" s="403"/>
    </row>
    <row r="53" spans="1:7" x14ac:dyDescent="0.3">
      <c r="A53" s="402" t="s">
        <v>2030</v>
      </c>
      <c r="B53" s="409"/>
      <c r="C53" s="402"/>
      <c r="D53" s="402"/>
      <c r="E53" s="402"/>
      <c r="F53" s="402"/>
      <c r="G53" s="403"/>
    </row>
    <row r="54" spans="1:7" x14ac:dyDescent="0.3">
      <c r="A54" s="402" t="s">
        <v>2031</v>
      </c>
      <c r="B54" s="409"/>
      <c r="C54" s="402"/>
      <c r="D54" s="402"/>
      <c r="E54" s="402"/>
      <c r="F54" s="402"/>
      <c r="G54" s="403"/>
    </row>
    <row r="55" spans="1:7" x14ac:dyDescent="0.3">
      <c r="A55" s="402" t="s">
        <v>2032</v>
      </c>
      <c r="B55" s="409"/>
      <c r="C55" s="402"/>
      <c r="D55" s="402"/>
      <c r="E55" s="402"/>
      <c r="F55" s="402"/>
      <c r="G55" s="403"/>
    </row>
    <row r="56" spans="1:7" x14ac:dyDescent="0.3">
      <c r="A56" s="402" t="s">
        <v>2033</v>
      </c>
      <c r="B56" s="409"/>
      <c r="C56" s="402"/>
      <c r="D56" s="402"/>
      <c r="E56" s="402"/>
      <c r="F56" s="402"/>
      <c r="G56" s="403"/>
    </row>
    <row r="57" spans="1:7" x14ac:dyDescent="0.3">
      <c r="A57" s="404"/>
      <c r="B57" s="404" t="s">
        <v>685</v>
      </c>
      <c r="C57" s="404" t="s">
        <v>686</v>
      </c>
      <c r="D57" s="404" t="s">
        <v>687</v>
      </c>
      <c r="E57" s="404"/>
      <c r="F57" s="404" t="s">
        <v>2034</v>
      </c>
      <c r="G57" s="404"/>
    </row>
    <row r="58" spans="1:7" x14ac:dyDescent="0.3">
      <c r="A58" s="402" t="s">
        <v>2035</v>
      </c>
      <c r="B58" s="402" t="s">
        <v>689</v>
      </c>
      <c r="C58" s="466">
        <v>0.15018420616452299</v>
      </c>
      <c r="D58" s="466">
        <v>0</v>
      </c>
      <c r="E58" s="408"/>
      <c r="F58" s="433">
        <v>0.15018420616452299</v>
      </c>
      <c r="G58" s="403"/>
    </row>
    <row r="59" spans="1:7" x14ac:dyDescent="0.3">
      <c r="A59" s="402" t="s">
        <v>2036</v>
      </c>
      <c r="B59" s="402"/>
      <c r="C59" s="433"/>
      <c r="D59" s="433"/>
      <c r="E59" s="408"/>
      <c r="F59" s="433"/>
      <c r="G59" s="403"/>
    </row>
    <row r="60" spans="1:7" x14ac:dyDescent="0.3">
      <c r="A60" s="402" t="s">
        <v>2037</v>
      </c>
      <c r="B60" s="402"/>
      <c r="C60" s="433"/>
      <c r="D60" s="433"/>
      <c r="E60" s="408"/>
      <c r="F60" s="433"/>
      <c r="G60" s="403"/>
    </row>
    <row r="61" spans="1:7" x14ac:dyDescent="0.3">
      <c r="A61" s="402" t="s">
        <v>2038</v>
      </c>
      <c r="B61" s="402"/>
      <c r="C61" s="433"/>
      <c r="D61" s="433"/>
      <c r="E61" s="408"/>
      <c r="F61" s="433"/>
      <c r="G61" s="403"/>
    </row>
    <row r="62" spans="1:7" x14ac:dyDescent="0.3">
      <c r="A62" s="402" t="s">
        <v>2039</v>
      </c>
      <c r="B62" s="402"/>
      <c r="C62" s="433"/>
      <c r="D62" s="433"/>
      <c r="E62" s="408"/>
      <c r="F62" s="433"/>
      <c r="G62" s="403"/>
    </row>
    <row r="63" spans="1:7" x14ac:dyDescent="0.3">
      <c r="A63" s="402" t="s">
        <v>2040</v>
      </c>
      <c r="B63" s="402"/>
      <c r="C63" s="433"/>
      <c r="D63" s="433"/>
      <c r="E63" s="408"/>
      <c r="F63" s="433"/>
      <c r="G63" s="403"/>
    </row>
    <row r="64" spans="1:7" x14ac:dyDescent="0.3">
      <c r="A64" s="402" t="s">
        <v>2041</v>
      </c>
      <c r="B64" s="402"/>
      <c r="C64" s="433"/>
      <c r="D64" s="433"/>
      <c r="E64" s="408"/>
      <c r="F64" s="433"/>
      <c r="G64" s="403"/>
    </row>
    <row r="65" spans="1:8" x14ac:dyDescent="0.3">
      <c r="A65" s="404"/>
      <c r="B65" s="404" t="s">
        <v>690</v>
      </c>
      <c r="C65" s="404" t="s">
        <v>686</v>
      </c>
      <c r="D65" s="404" t="s">
        <v>687</v>
      </c>
      <c r="E65" s="404"/>
      <c r="F65" s="404" t="s">
        <v>2034</v>
      </c>
      <c r="G65" s="404"/>
    </row>
    <row r="66" spans="1:8" x14ac:dyDescent="0.3">
      <c r="A66" s="402" t="s">
        <v>2042</v>
      </c>
      <c r="B66" s="467" t="s">
        <v>2043</v>
      </c>
      <c r="C66" s="468">
        <v>1</v>
      </c>
      <c r="D66" s="468">
        <v>1</v>
      </c>
      <c r="E66" s="433"/>
      <c r="F66" s="468">
        <v>1</v>
      </c>
      <c r="G66" s="403"/>
    </row>
    <row r="67" spans="1:8" x14ac:dyDescent="0.3">
      <c r="A67" s="402" t="s">
        <v>2044</v>
      </c>
      <c r="B67" s="402" t="s">
        <v>2045</v>
      </c>
      <c r="C67" s="466">
        <v>0</v>
      </c>
      <c r="D67" s="466">
        <v>0</v>
      </c>
      <c r="E67" s="433"/>
      <c r="F67" s="466">
        <v>0</v>
      </c>
      <c r="G67" s="403"/>
    </row>
    <row r="68" spans="1:8" x14ac:dyDescent="0.3">
      <c r="A68" s="402" t="s">
        <v>2046</v>
      </c>
      <c r="B68" s="402" t="s">
        <v>2047</v>
      </c>
      <c r="C68" s="466">
        <v>0</v>
      </c>
      <c r="D68" s="466">
        <v>0</v>
      </c>
      <c r="E68" s="433"/>
      <c r="F68" s="466">
        <v>0</v>
      </c>
      <c r="G68" s="403"/>
    </row>
    <row r="69" spans="1:8" x14ac:dyDescent="0.3">
      <c r="A69" s="402" t="s">
        <v>2048</v>
      </c>
      <c r="B69" s="402" t="s">
        <v>2049</v>
      </c>
      <c r="C69" s="466">
        <v>0</v>
      </c>
      <c r="D69" s="466">
        <v>0</v>
      </c>
      <c r="E69" s="433"/>
      <c r="F69" s="466">
        <v>0</v>
      </c>
      <c r="G69" s="403"/>
    </row>
    <row r="70" spans="1:8" x14ac:dyDescent="0.3">
      <c r="A70" s="402" t="s">
        <v>2050</v>
      </c>
      <c r="B70" s="402" t="s">
        <v>2051</v>
      </c>
      <c r="C70" s="466">
        <v>0</v>
      </c>
      <c r="D70" s="466">
        <v>0</v>
      </c>
      <c r="E70" s="433"/>
      <c r="F70" s="466">
        <v>0</v>
      </c>
      <c r="G70" s="403"/>
    </row>
    <row r="71" spans="1:8" x14ac:dyDescent="0.3">
      <c r="A71" s="402" t="s">
        <v>2052</v>
      </c>
      <c r="B71" s="402" t="s">
        <v>2053</v>
      </c>
      <c r="C71" s="466">
        <v>0</v>
      </c>
      <c r="D71" s="466">
        <v>0</v>
      </c>
      <c r="E71" s="433"/>
      <c r="F71" s="466">
        <v>0</v>
      </c>
      <c r="G71" s="403"/>
    </row>
    <row r="72" spans="1:8" x14ac:dyDescent="0.3">
      <c r="A72" s="402" t="s">
        <v>2054</v>
      </c>
      <c r="B72" s="402" t="s">
        <v>2055</v>
      </c>
      <c r="C72" s="466">
        <v>0</v>
      </c>
      <c r="D72" s="466">
        <v>0</v>
      </c>
      <c r="E72" s="433"/>
      <c r="F72" s="466">
        <v>0</v>
      </c>
      <c r="G72" s="403"/>
    </row>
    <row r="73" spans="1:8" x14ac:dyDescent="0.3">
      <c r="A73" s="402" t="s">
        <v>2056</v>
      </c>
      <c r="B73" s="402" t="s">
        <v>409</v>
      </c>
      <c r="C73" s="466">
        <v>1</v>
      </c>
      <c r="D73" s="466">
        <v>1</v>
      </c>
      <c r="E73" s="433"/>
      <c r="F73" s="466">
        <v>1</v>
      </c>
      <c r="G73" s="403"/>
      <c r="H73" t="s">
        <v>2057</v>
      </c>
    </row>
    <row r="74" spans="1:8" x14ac:dyDescent="0.3">
      <c r="A74" s="402" t="s">
        <v>2058</v>
      </c>
      <c r="B74" s="402" t="s">
        <v>2059</v>
      </c>
      <c r="C74" s="466">
        <v>0</v>
      </c>
      <c r="D74" s="466">
        <v>0</v>
      </c>
      <c r="E74" s="433"/>
      <c r="F74" s="466">
        <v>0</v>
      </c>
      <c r="G74" s="403"/>
    </row>
    <row r="75" spans="1:8" x14ac:dyDescent="0.3">
      <c r="A75" s="402" t="s">
        <v>2060</v>
      </c>
      <c r="B75" s="402" t="s">
        <v>2061</v>
      </c>
      <c r="C75" s="466">
        <v>0</v>
      </c>
      <c r="D75" s="466">
        <v>0</v>
      </c>
      <c r="E75" s="433"/>
      <c r="F75" s="466">
        <v>0</v>
      </c>
      <c r="G75" s="403"/>
    </row>
    <row r="76" spans="1:8" x14ac:dyDescent="0.3">
      <c r="A76" s="402" t="s">
        <v>2062</v>
      </c>
      <c r="B76" s="402" t="s">
        <v>2063</v>
      </c>
      <c r="C76" s="466">
        <v>0</v>
      </c>
      <c r="D76" s="466">
        <v>0</v>
      </c>
      <c r="E76" s="433"/>
      <c r="F76" s="466">
        <v>0</v>
      </c>
      <c r="G76" s="403"/>
    </row>
    <row r="77" spans="1:8" x14ac:dyDescent="0.3">
      <c r="A77" s="402" t="s">
        <v>2064</v>
      </c>
      <c r="B77" s="402" t="s">
        <v>2065</v>
      </c>
      <c r="C77" s="466">
        <v>0</v>
      </c>
      <c r="D77" s="466">
        <v>0</v>
      </c>
      <c r="E77" s="433"/>
      <c r="F77" s="466">
        <v>0</v>
      </c>
      <c r="G77" s="403"/>
    </row>
    <row r="78" spans="1:8" x14ac:dyDescent="0.3">
      <c r="A78" s="402" t="s">
        <v>2066</v>
      </c>
      <c r="B78" s="402" t="s">
        <v>2067</v>
      </c>
      <c r="C78" s="466">
        <v>0</v>
      </c>
      <c r="D78" s="466">
        <v>0</v>
      </c>
      <c r="E78" s="433"/>
      <c r="F78" s="466">
        <v>0</v>
      </c>
      <c r="G78" s="403"/>
    </row>
    <row r="79" spans="1:8" x14ac:dyDescent="0.3">
      <c r="A79" s="402" t="s">
        <v>2068</v>
      </c>
      <c r="B79" s="402" t="s">
        <v>2069</v>
      </c>
      <c r="C79" s="466">
        <v>0</v>
      </c>
      <c r="D79" s="466">
        <v>0</v>
      </c>
      <c r="E79" s="433"/>
      <c r="F79" s="466">
        <v>0</v>
      </c>
      <c r="G79" s="403"/>
    </row>
    <row r="80" spans="1:8" x14ac:dyDescent="0.3">
      <c r="A80" s="402" t="s">
        <v>2070</v>
      </c>
      <c r="B80" s="402" t="s">
        <v>2071</v>
      </c>
      <c r="C80" s="466">
        <v>0</v>
      </c>
      <c r="D80" s="466">
        <v>0</v>
      </c>
      <c r="E80" s="433"/>
      <c r="F80" s="466">
        <v>0</v>
      </c>
      <c r="G80" s="403"/>
    </row>
    <row r="81" spans="1:7" x14ac:dyDescent="0.3">
      <c r="A81" s="402" t="s">
        <v>2072</v>
      </c>
      <c r="B81" s="402" t="s">
        <v>2073</v>
      </c>
      <c r="C81" s="466">
        <v>0</v>
      </c>
      <c r="D81" s="466">
        <v>0</v>
      </c>
      <c r="E81" s="433"/>
      <c r="F81" s="466">
        <v>0</v>
      </c>
      <c r="G81" s="403"/>
    </row>
    <row r="82" spans="1:7" x14ac:dyDescent="0.3">
      <c r="A82" s="402" t="s">
        <v>2074</v>
      </c>
      <c r="B82" s="402" t="s">
        <v>2075</v>
      </c>
      <c r="C82" s="466">
        <v>0</v>
      </c>
      <c r="D82" s="466">
        <v>0</v>
      </c>
      <c r="E82" s="433"/>
      <c r="F82" s="466">
        <v>0</v>
      </c>
      <c r="G82" s="403"/>
    </row>
    <row r="83" spans="1:7" x14ac:dyDescent="0.3">
      <c r="A83" s="402" t="s">
        <v>2076</v>
      </c>
      <c r="B83" s="402" t="s">
        <v>2077</v>
      </c>
      <c r="C83" s="466">
        <v>0</v>
      </c>
      <c r="D83" s="466">
        <v>0</v>
      </c>
      <c r="E83" s="433"/>
      <c r="F83" s="466">
        <v>0</v>
      </c>
      <c r="G83" s="403"/>
    </row>
    <row r="84" spans="1:7" x14ac:dyDescent="0.3">
      <c r="A84" s="402" t="s">
        <v>2078</v>
      </c>
      <c r="B84" s="402" t="s">
        <v>2079</v>
      </c>
      <c r="C84" s="466">
        <v>0</v>
      </c>
      <c r="D84" s="466">
        <v>0</v>
      </c>
      <c r="E84" s="433"/>
      <c r="F84" s="466">
        <v>0</v>
      </c>
      <c r="G84" s="403"/>
    </row>
    <row r="85" spans="1:7" x14ac:dyDescent="0.3">
      <c r="A85" s="402" t="s">
        <v>2080</v>
      </c>
      <c r="B85" s="402" t="s">
        <v>2081</v>
      </c>
      <c r="C85" s="466">
        <v>0</v>
      </c>
      <c r="D85" s="466">
        <v>0</v>
      </c>
      <c r="E85" s="433"/>
      <c r="F85" s="466">
        <v>0</v>
      </c>
      <c r="G85" s="403"/>
    </row>
    <row r="86" spans="1:7" x14ac:dyDescent="0.3">
      <c r="A86" s="402" t="s">
        <v>2082</v>
      </c>
      <c r="B86" s="402" t="s">
        <v>2083</v>
      </c>
      <c r="C86" s="466">
        <v>0</v>
      </c>
      <c r="D86" s="466">
        <v>0</v>
      </c>
      <c r="E86" s="433"/>
      <c r="F86" s="466">
        <v>0</v>
      </c>
      <c r="G86" s="403"/>
    </row>
    <row r="87" spans="1:7" x14ac:dyDescent="0.3">
      <c r="A87" s="402" t="s">
        <v>2084</v>
      </c>
      <c r="B87" s="402" t="s">
        <v>2085</v>
      </c>
      <c r="C87" s="466">
        <v>0</v>
      </c>
      <c r="D87" s="466">
        <v>0</v>
      </c>
      <c r="E87" s="433"/>
      <c r="F87" s="466">
        <v>0</v>
      </c>
      <c r="G87" s="403"/>
    </row>
    <row r="88" spans="1:7" x14ac:dyDescent="0.3">
      <c r="A88" s="402" t="s">
        <v>2086</v>
      </c>
      <c r="B88" s="402" t="s">
        <v>2087</v>
      </c>
      <c r="C88" s="466">
        <v>0</v>
      </c>
      <c r="D88" s="466">
        <v>0</v>
      </c>
      <c r="E88" s="433"/>
      <c r="F88" s="466">
        <v>0</v>
      </c>
      <c r="G88" s="403"/>
    </row>
    <row r="89" spans="1:7" x14ac:dyDescent="0.3">
      <c r="A89" s="402" t="s">
        <v>2088</v>
      </c>
      <c r="B89" s="402" t="s">
        <v>2089</v>
      </c>
      <c r="C89" s="466">
        <v>0</v>
      </c>
      <c r="D89" s="466">
        <v>0</v>
      </c>
      <c r="E89" s="433"/>
      <c r="F89" s="466">
        <v>0</v>
      </c>
      <c r="G89" s="403"/>
    </row>
    <row r="90" spans="1:7" x14ac:dyDescent="0.3">
      <c r="A90" s="402" t="s">
        <v>2090</v>
      </c>
      <c r="B90" s="402" t="s">
        <v>2091</v>
      </c>
      <c r="C90" s="466">
        <v>0</v>
      </c>
      <c r="D90" s="466">
        <v>0</v>
      </c>
      <c r="E90" s="433"/>
      <c r="F90" s="466">
        <v>0</v>
      </c>
      <c r="G90" s="403"/>
    </row>
    <row r="91" spans="1:7" x14ac:dyDescent="0.3">
      <c r="A91" s="402" t="s">
        <v>2092</v>
      </c>
      <c r="B91" s="402" t="s">
        <v>2093</v>
      </c>
      <c r="C91" s="466">
        <v>0</v>
      </c>
      <c r="D91" s="466">
        <v>0</v>
      </c>
      <c r="E91" s="433"/>
      <c r="F91" s="466">
        <v>0</v>
      </c>
      <c r="G91" s="403"/>
    </row>
    <row r="92" spans="1:7" x14ac:dyDescent="0.3">
      <c r="A92" s="402" t="s">
        <v>2094</v>
      </c>
      <c r="B92" s="402" t="s">
        <v>2095</v>
      </c>
      <c r="C92" s="466">
        <v>0</v>
      </c>
      <c r="D92" s="466">
        <v>0</v>
      </c>
      <c r="E92" s="433"/>
      <c r="F92" s="466">
        <v>0</v>
      </c>
      <c r="G92" s="403"/>
    </row>
    <row r="93" spans="1:7" x14ac:dyDescent="0.3">
      <c r="A93" s="402" t="s">
        <v>2096</v>
      </c>
      <c r="B93" s="402" t="s">
        <v>2097</v>
      </c>
      <c r="C93" s="466">
        <v>0</v>
      </c>
      <c r="D93" s="466">
        <v>0</v>
      </c>
      <c r="E93" s="433"/>
      <c r="F93" s="466">
        <v>0</v>
      </c>
      <c r="G93" s="403"/>
    </row>
    <row r="94" spans="1:7" x14ac:dyDescent="0.3">
      <c r="A94" s="402" t="s">
        <v>2098</v>
      </c>
      <c r="B94" s="467" t="s">
        <v>569</v>
      </c>
      <c r="C94" s="468">
        <v>0</v>
      </c>
      <c r="D94" s="468">
        <v>0</v>
      </c>
      <c r="E94" s="468"/>
      <c r="F94" s="468">
        <v>0</v>
      </c>
      <c r="G94" s="403"/>
    </row>
    <row r="95" spans="1:7" x14ac:dyDescent="0.3">
      <c r="A95" s="402" t="s">
        <v>2099</v>
      </c>
      <c r="B95" s="402" t="s">
        <v>2100</v>
      </c>
      <c r="C95" s="466">
        <v>0</v>
      </c>
      <c r="D95" s="466">
        <v>0</v>
      </c>
      <c r="E95" s="433"/>
      <c r="F95" s="466">
        <v>0</v>
      </c>
      <c r="G95" s="403"/>
    </row>
    <row r="96" spans="1:7" x14ac:dyDescent="0.3">
      <c r="A96" s="402" t="s">
        <v>2101</v>
      </c>
      <c r="B96" s="402" t="s">
        <v>2102</v>
      </c>
      <c r="C96" s="466">
        <v>0</v>
      </c>
      <c r="D96" s="466">
        <v>0</v>
      </c>
      <c r="E96" s="433"/>
      <c r="F96" s="466">
        <v>0</v>
      </c>
      <c r="G96" s="403"/>
    </row>
    <row r="97" spans="1:7" x14ac:dyDescent="0.3">
      <c r="A97" s="402" t="s">
        <v>2103</v>
      </c>
      <c r="B97" s="402" t="s">
        <v>2104</v>
      </c>
      <c r="C97" s="466">
        <v>0</v>
      </c>
      <c r="D97" s="466">
        <v>0</v>
      </c>
      <c r="E97" s="433"/>
      <c r="F97" s="466">
        <v>0</v>
      </c>
      <c r="G97" s="403"/>
    </row>
    <row r="98" spans="1:7" x14ac:dyDescent="0.3">
      <c r="A98" s="402" t="s">
        <v>2105</v>
      </c>
      <c r="B98" s="467" t="s">
        <v>9</v>
      </c>
      <c r="C98" s="468">
        <v>0</v>
      </c>
      <c r="D98" s="468">
        <v>0</v>
      </c>
      <c r="E98" s="468"/>
      <c r="F98" s="468">
        <v>0</v>
      </c>
      <c r="G98" s="403"/>
    </row>
    <row r="99" spans="1:7" x14ac:dyDescent="0.3">
      <c r="A99" s="402" t="s">
        <v>2106</v>
      </c>
      <c r="B99" s="403" t="s">
        <v>571</v>
      </c>
      <c r="C99" s="466">
        <v>0</v>
      </c>
      <c r="D99" s="466">
        <v>0</v>
      </c>
      <c r="E99" s="433"/>
      <c r="F99" s="466">
        <v>0</v>
      </c>
      <c r="G99" s="403"/>
    </row>
    <row r="100" spans="1:7" x14ac:dyDescent="0.3">
      <c r="A100" s="402" t="s">
        <v>2107</v>
      </c>
      <c r="B100" s="402" t="s">
        <v>2108</v>
      </c>
      <c r="C100" s="466">
        <v>0</v>
      </c>
      <c r="D100" s="466">
        <v>0</v>
      </c>
      <c r="E100" s="433"/>
      <c r="F100" s="466">
        <v>0</v>
      </c>
      <c r="G100" s="403"/>
    </row>
    <row r="101" spans="1:7" x14ac:dyDescent="0.3">
      <c r="A101" s="402" t="s">
        <v>2109</v>
      </c>
      <c r="B101" s="403" t="s">
        <v>573</v>
      </c>
      <c r="C101" s="466">
        <v>0</v>
      </c>
      <c r="D101" s="466">
        <v>0</v>
      </c>
      <c r="E101" s="433"/>
      <c r="F101" s="466">
        <v>0</v>
      </c>
      <c r="G101" s="403"/>
    </row>
    <row r="102" spans="1:7" x14ac:dyDescent="0.3">
      <c r="A102" s="402" t="s">
        <v>2110</v>
      </c>
      <c r="B102" s="403" t="s">
        <v>575</v>
      </c>
      <c r="C102" s="466">
        <v>0</v>
      </c>
      <c r="D102" s="466">
        <v>0</v>
      </c>
      <c r="E102" s="433"/>
      <c r="F102" s="466">
        <v>0</v>
      </c>
      <c r="G102" s="403"/>
    </row>
    <row r="103" spans="1:7" x14ac:dyDescent="0.3">
      <c r="A103" s="402" t="s">
        <v>2111</v>
      </c>
      <c r="B103" s="403" t="s">
        <v>577</v>
      </c>
      <c r="C103" s="466">
        <v>0</v>
      </c>
      <c r="D103" s="466">
        <v>0</v>
      </c>
      <c r="E103" s="433"/>
      <c r="F103" s="466">
        <v>0</v>
      </c>
      <c r="G103" s="403"/>
    </row>
    <row r="104" spans="1:7" x14ac:dyDescent="0.3">
      <c r="A104" s="402" t="s">
        <v>2112</v>
      </c>
      <c r="B104" s="403" t="s">
        <v>579</v>
      </c>
      <c r="C104" s="466">
        <v>0</v>
      </c>
      <c r="D104" s="466">
        <v>0</v>
      </c>
      <c r="E104" s="433"/>
      <c r="F104" s="466">
        <v>0</v>
      </c>
      <c r="G104" s="403"/>
    </row>
    <row r="105" spans="1:7" x14ac:dyDescent="0.3">
      <c r="A105" s="402" t="s">
        <v>2113</v>
      </c>
      <c r="B105" s="403" t="s">
        <v>581</v>
      </c>
      <c r="C105" s="466">
        <v>0</v>
      </c>
      <c r="D105" s="466">
        <v>0</v>
      </c>
      <c r="E105" s="433"/>
      <c r="F105" s="466">
        <v>0</v>
      </c>
      <c r="G105" s="403"/>
    </row>
    <row r="106" spans="1:7" x14ac:dyDescent="0.3">
      <c r="A106" s="402" t="s">
        <v>2114</v>
      </c>
      <c r="B106" s="403" t="s">
        <v>583</v>
      </c>
      <c r="C106" s="466">
        <v>0</v>
      </c>
      <c r="D106" s="466">
        <v>0</v>
      </c>
      <c r="E106" s="433"/>
      <c r="F106" s="466">
        <v>0</v>
      </c>
      <c r="G106" s="403"/>
    </row>
    <row r="107" spans="1:7" x14ac:dyDescent="0.3">
      <c r="A107" s="402" t="s">
        <v>2115</v>
      </c>
      <c r="B107" s="403" t="s">
        <v>585</v>
      </c>
      <c r="C107" s="466">
        <v>0</v>
      </c>
      <c r="D107" s="466">
        <v>0</v>
      </c>
      <c r="E107" s="433"/>
      <c r="F107" s="466">
        <v>0</v>
      </c>
      <c r="G107" s="403"/>
    </row>
    <row r="108" spans="1:7" x14ac:dyDescent="0.3">
      <c r="A108" s="402" t="s">
        <v>2116</v>
      </c>
      <c r="B108" s="403" t="s">
        <v>587</v>
      </c>
      <c r="C108" s="466">
        <v>0</v>
      </c>
      <c r="D108" s="466">
        <v>0</v>
      </c>
      <c r="E108" s="433"/>
      <c r="F108" s="466">
        <v>0</v>
      </c>
      <c r="G108" s="403"/>
    </row>
    <row r="109" spans="1:7" x14ac:dyDescent="0.3">
      <c r="A109" s="402" t="s">
        <v>2117</v>
      </c>
      <c r="B109" s="403" t="s">
        <v>9</v>
      </c>
      <c r="C109" s="466">
        <v>0</v>
      </c>
      <c r="D109" s="466">
        <v>0</v>
      </c>
      <c r="E109" s="433"/>
      <c r="F109" s="466">
        <v>0</v>
      </c>
      <c r="G109" s="403"/>
    </row>
    <row r="110" spans="1:7" x14ac:dyDescent="0.3">
      <c r="A110" s="402" t="s">
        <v>2118</v>
      </c>
      <c r="B110" s="460" t="s">
        <v>1986</v>
      </c>
      <c r="C110" s="466"/>
      <c r="D110" s="466"/>
      <c r="E110" s="433"/>
      <c r="F110" s="466"/>
      <c r="G110" s="403"/>
    </row>
    <row r="111" spans="1:7" x14ac:dyDescent="0.3">
      <c r="A111" s="402" t="s">
        <v>2119</v>
      </c>
      <c r="B111" s="460" t="s">
        <v>1986</v>
      </c>
      <c r="C111" s="466"/>
      <c r="D111" s="466"/>
      <c r="E111" s="433"/>
      <c r="F111" s="466"/>
      <c r="G111" s="403"/>
    </row>
    <row r="112" spans="1:7" x14ac:dyDescent="0.3">
      <c r="A112" s="402" t="s">
        <v>2120</v>
      </c>
      <c r="B112" s="460" t="s">
        <v>1986</v>
      </c>
      <c r="C112" s="466"/>
      <c r="D112" s="466"/>
      <c r="E112" s="433"/>
      <c r="F112" s="466"/>
      <c r="G112" s="403"/>
    </row>
    <row r="113" spans="1:7" x14ac:dyDescent="0.3">
      <c r="A113" s="402" t="s">
        <v>2121</v>
      </c>
      <c r="B113" s="460" t="s">
        <v>1986</v>
      </c>
      <c r="C113" s="466"/>
      <c r="D113" s="466"/>
      <c r="E113" s="433"/>
      <c r="F113" s="466"/>
      <c r="G113" s="403"/>
    </row>
    <row r="114" spans="1:7" x14ac:dyDescent="0.3">
      <c r="A114" s="402" t="s">
        <v>2122</v>
      </c>
      <c r="B114" s="460" t="s">
        <v>1986</v>
      </c>
      <c r="C114" s="466"/>
      <c r="D114" s="466"/>
      <c r="E114" s="433"/>
      <c r="F114" s="466"/>
      <c r="G114" s="403"/>
    </row>
    <row r="115" spans="1:7" x14ac:dyDescent="0.3">
      <c r="A115" s="402" t="s">
        <v>2123</v>
      </c>
      <c r="B115" s="460" t="s">
        <v>1986</v>
      </c>
      <c r="C115" s="466"/>
      <c r="D115" s="466"/>
      <c r="E115" s="433"/>
      <c r="F115" s="466"/>
      <c r="G115" s="403"/>
    </row>
    <row r="116" spans="1:7" x14ac:dyDescent="0.3">
      <c r="A116" s="402" t="s">
        <v>2124</v>
      </c>
      <c r="B116" s="460" t="s">
        <v>1986</v>
      </c>
      <c r="C116" s="466"/>
      <c r="D116" s="466"/>
      <c r="E116" s="433"/>
      <c r="F116" s="466"/>
      <c r="G116" s="403"/>
    </row>
    <row r="117" spans="1:7" x14ac:dyDescent="0.3">
      <c r="A117" s="402" t="s">
        <v>2125</v>
      </c>
      <c r="B117" s="460" t="s">
        <v>1986</v>
      </c>
      <c r="C117" s="466"/>
      <c r="D117" s="466"/>
      <c r="E117" s="433"/>
      <c r="F117" s="466"/>
      <c r="G117" s="403"/>
    </row>
    <row r="118" spans="1:7" x14ac:dyDescent="0.3">
      <c r="A118" s="402" t="s">
        <v>2126</v>
      </c>
      <c r="B118" s="460" t="s">
        <v>1986</v>
      </c>
      <c r="C118" s="466"/>
      <c r="D118" s="466"/>
      <c r="E118" s="433"/>
      <c r="F118" s="466"/>
      <c r="G118" s="403"/>
    </row>
    <row r="119" spans="1:7" x14ac:dyDescent="0.3">
      <c r="A119" s="402" t="s">
        <v>2127</v>
      </c>
      <c r="B119" s="460" t="s">
        <v>1986</v>
      </c>
      <c r="C119" s="466"/>
      <c r="D119" s="466"/>
      <c r="E119" s="433"/>
      <c r="F119" s="466"/>
      <c r="G119" s="403"/>
    </row>
    <row r="120" spans="1:7" x14ac:dyDescent="0.3">
      <c r="A120" s="404"/>
      <c r="B120" s="404" t="s">
        <v>2128</v>
      </c>
      <c r="C120" s="404" t="s">
        <v>686</v>
      </c>
      <c r="D120" s="404" t="s">
        <v>687</v>
      </c>
      <c r="E120" s="404"/>
      <c r="F120" s="404" t="s">
        <v>651</v>
      </c>
      <c r="G120" s="404"/>
    </row>
    <row r="121" spans="1:7" x14ac:dyDescent="0.3">
      <c r="A121" s="402" t="s">
        <v>2129</v>
      </c>
      <c r="B121" s="403" t="s">
        <v>30</v>
      </c>
      <c r="C121" s="469">
        <v>0.56877118006758076</v>
      </c>
      <c r="D121" s="469">
        <v>0</v>
      </c>
      <c r="E121" s="459"/>
      <c r="F121" s="469">
        <v>0.56877118006758076</v>
      </c>
      <c r="G121" s="403"/>
    </row>
    <row r="122" spans="1:7" x14ac:dyDescent="0.3">
      <c r="A122" s="402" t="s">
        <v>2130</v>
      </c>
      <c r="B122" s="403" t="s">
        <v>31</v>
      </c>
      <c r="C122" s="469">
        <v>9.9947297244090183E-2</v>
      </c>
      <c r="D122" s="469">
        <v>0</v>
      </c>
      <c r="E122" s="459"/>
      <c r="F122" s="469">
        <v>9.9947297244090183E-2</v>
      </c>
      <c r="G122" s="403"/>
    </row>
    <row r="123" spans="1:7" x14ac:dyDescent="0.3">
      <c r="A123" s="402" t="s">
        <v>2131</v>
      </c>
      <c r="B123" s="403" t="s">
        <v>32</v>
      </c>
      <c r="C123" s="469">
        <v>5.3169077804149069E-2</v>
      </c>
      <c r="D123" s="469">
        <v>0</v>
      </c>
      <c r="E123" s="459"/>
      <c r="F123" s="469">
        <v>5.3169077804149069E-2</v>
      </c>
      <c r="G123" s="403"/>
    </row>
    <row r="124" spans="1:7" x14ac:dyDescent="0.3">
      <c r="A124" s="402" t="s">
        <v>2132</v>
      </c>
      <c r="B124" s="403" t="s">
        <v>33</v>
      </c>
      <c r="C124" s="469">
        <v>0.19247193427044895</v>
      </c>
      <c r="D124" s="469">
        <v>0</v>
      </c>
      <c r="E124" s="459"/>
      <c r="F124" s="469">
        <v>0.19247193427044895</v>
      </c>
      <c r="G124" s="403"/>
    </row>
    <row r="125" spans="1:7" x14ac:dyDescent="0.3">
      <c r="A125" s="402" t="s">
        <v>2133</v>
      </c>
      <c r="B125" s="403" t="s">
        <v>34</v>
      </c>
      <c r="C125" s="469">
        <v>8.5640510624737001E-2</v>
      </c>
      <c r="D125" s="469">
        <v>0</v>
      </c>
      <c r="E125" s="459"/>
      <c r="F125" s="469">
        <v>8.5640510624737001E-2</v>
      </c>
      <c r="G125" s="403"/>
    </row>
    <row r="126" spans="1:7" x14ac:dyDescent="0.3">
      <c r="A126" s="402" t="s">
        <v>2134</v>
      </c>
      <c r="B126" s="456" t="s">
        <v>1701</v>
      </c>
      <c r="C126" s="402" t="s">
        <v>451</v>
      </c>
      <c r="D126" s="402" t="s">
        <v>451</v>
      </c>
      <c r="E126" s="402"/>
      <c r="F126" s="402" t="s">
        <v>451</v>
      </c>
      <c r="G126" s="403"/>
    </row>
    <row r="127" spans="1:7" x14ac:dyDescent="0.3">
      <c r="A127" s="402" t="s">
        <v>2135</v>
      </c>
      <c r="B127" s="456" t="s">
        <v>1701</v>
      </c>
      <c r="C127" s="402" t="s">
        <v>451</v>
      </c>
      <c r="D127" s="402" t="s">
        <v>451</v>
      </c>
      <c r="E127" s="402"/>
      <c r="F127" s="402" t="s">
        <v>451</v>
      </c>
      <c r="G127" s="403"/>
    </row>
    <row r="128" spans="1:7" x14ac:dyDescent="0.3">
      <c r="A128" s="402" t="s">
        <v>2136</v>
      </c>
      <c r="B128" s="456" t="s">
        <v>1701</v>
      </c>
      <c r="C128" s="402" t="s">
        <v>451</v>
      </c>
      <c r="D128" s="402" t="s">
        <v>451</v>
      </c>
      <c r="E128" s="402"/>
      <c r="F128" s="402" t="s">
        <v>451</v>
      </c>
      <c r="G128" s="403"/>
    </row>
    <row r="129" spans="1:7" x14ac:dyDescent="0.3">
      <c r="A129" s="402" t="s">
        <v>2137</v>
      </c>
      <c r="B129" s="456" t="s">
        <v>1701</v>
      </c>
      <c r="C129" s="402" t="s">
        <v>451</v>
      </c>
      <c r="D129" s="402" t="s">
        <v>451</v>
      </c>
      <c r="E129" s="402"/>
      <c r="F129" s="402" t="s">
        <v>451</v>
      </c>
      <c r="G129" s="403"/>
    </row>
    <row r="130" spans="1:7" x14ac:dyDescent="0.3">
      <c r="A130" s="402" t="s">
        <v>2138</v>
      </c>
      <c r="B130" s="456" t="s">
        <v>1701</v>
      </c>
      <c r="C130" s="402" t="s">
        <v>451</v>
      </c>
      <c r="D130" s="402" t="s">
        <v>451</v>
      </c>
      <c r="E130" s="402"/>
      <c r="F130" s="402" t="s">
        <v>451</v>
      </c>
      <c r="G130" s="403"/>
    </row>
    <row r="131" spans="1:7" x14ac:dyDescent="0.3">
      <c r="A131" s="402" t="s">
        <v>2139</v>
      </c>
      <c r="B131" s="456" t="s">
        <v>1701</v>
      </c>
      <c r="C131" s="402" t="s">
        <v>451</v>
      </c>
      <c r="D131" s="402" t="s">
        <v>451</v>
      </c>
      <c r="E131" s="402"/>
      <c r="F131" s="402" t="s">
        <v>451</v>
      </c>
      <c r="G131" s="403"/>
    </row>
    <row r="132" spans="1:7" x14ac:dyDescent="0.3">
      <c r="A132" s="402" t="s">
        <v>2140</v>
      </c>
      <c r="B132" s="456" t="s">
        <v>1701</v>
      </c>
      <c r="C132" s="402" t="s">
        <v>451</v>
      </c>
      <c r="D132" s="402" t="s">
        <v>451</v>
      </c>
      <c r="E132" s="402"/>
      <c r="F132" s="402" t="s">
        <v>451</v>
      </c>
      <c r="G132" s="403"/>
    </row>
    <row r="133" spans="1:7" x14ac:dyDescent="0.3">
      <c r="A133" s="402" t="s">
        <v>2141</v>
      </c>
      <c r="B133" s="456" t="s">
        <v>1701</v>
      </c>
      <c r="C133" s="402" t="s">
        <v>451</v>
      </c>
      <c r="D133" s="402" t="s">
        <v>451</v>
      </c>
      <c r="E133" s="402"/>
      <c r="F133" s="402" t="s">
        <v>451</v>
      </c>
      <c r="G133" s="403"/>
    </row>
    <row r="134" spans="1:7" x14ac:dyDescent="0.3">
      <c r="A134" s="402" t="s">
        <v>2142</v>
      </c>
      <c r="B134" s="456" t="s">
        <v>1701</v>
      </c>
      <c r="C134" s="402" t="s">
        <v>451</v>
      </c>
      <c r="D134" s="402" t="s">
        <v>451</v>
      </c>
      <c r="E134" s="402"/>
      <c r="F134" s="402" t="s">
        <v>451</v>
      </c>
      <c r="G134" s="403"/>
    </row>
    <row r="135" spans="1:7" x14ac:dyDescent="0.3">
      <c r="A135" s="402" t="s">
        <v>2143</v>
      </c>
      <c r="B135" s="456" t="s">
        <v>1701</v>
      </c>
      <c r="C135" s="402" t="s">
        <v>451</v>
      </c>
      <c r="D135" s="402" t="s">
        <v>451</v>
      </c>
      <c r="E135" s="402"/>
      <c r="F135" s="402" t="s">
        <v>451</v>
      </c>
      <c r="G135" s="403"/>
    </row>
    <row r="136" spans="1:7" x14ac:dyDescent="0.3">
      <c r="A136" s="402" t="s">
        <v>2144</v>
      </c>
      <c r="B136" s="456" t="s">
        <v>1701</v>
      </c>
      <c r="C136" s="402" t="s">
        <v>451</v>
      </c>
      <c r="D136" s="402" t="s">
        <v>451</v>
      </c>
      <c r="E136" s="402"/>
      <c r="F136" s="402" t="s">
        <v>451</v>
      </c>
      <c r="G136" s="403"/>
    </row>
    <row r="137" spans="1:7" x14ac:dyDescent="0.3">
      <c r="A137" s="402" t="s">
        <v>2145</v>
      </c>
      <c r="B137" s="456" t="s">
        <v>1701</v>
      </c>
      <c r="C137" s="402" t="s">
        <v>451</v>
      </c>
      <c r="D137" s="402" t="s">
        <v>451</v>
      </c>
      <c r="E137" s="402"/>
      <c r="F137" s="402" t="s">
        <v>451</v>
      </c>
      <c r="G137" s="403"/>
    </row>
    <row r="138" spans="1:7" x14ac:dyDescent="0.3">
      <c r="A138" s="402" t="s">
        <v>2146</v>
      </c>
      <c r="B138" s="456" t="s">
        <v>1701</v>
      </c>
      <c r="C138" s="402" t="s">
        <v>451</v>
      </c>
      <c r="D138" s="402" t="s">
        <v>451</v>
      </c>
      <c r="E138" s="402"/>
      <c r="F138" s="402" t="s">
        <v>451</v>
      </c>
      <c r="G138" s="403"/>
    </row>
    <row r="139" spans="1:7" x14ac:dyDescent="0.3">
      <c r="A139" s="402" t="s">
        <v>2147</v>
      </c>
      <c r="B139" s="456" t="s">
        <v>1701</v>
      </c>
      <c r="C139" s="402" t="s">
        <v>451</v>
      </c>
      <c r="D139" s="402" t="s">
        <v>451</v>
      </c>
      <c r="E139" s="402"/>
      <c r="F139" s="402" t="s">
        <v>451</v>
      </c>
      <c r="G139" s="403"/>
    </row>
    <row r="140" spans="1:7" x14ac:dyDescent="0.3">
      <c r="A140" s="402" t="s">
        <v>2148</v>
      </c>
      <c r="B140" s="456" t="s">
        <v>1701</v>
      </c>
      <c r="C140" s="402" t="s">
        <v>451</v>
      </c>
      <c r="D140" s="402" t="s">
        <v>451</v>
      </c>
      <c r="E140" s="402"/>
      <c r="F140" s="402" t="s">
        <v>451</v>
      </c>
      <c r="G140" s="403"/>
    </row>
    <row r="141" spans="1:7" x14ac:dyDescent="0.3">
      <c r="A141" s="402" t="s">
        <v>2149</v>
      </c>
      <c r="B141" s="456" t="s">
        <v>1701</v>
      </c>
      <c r="C141" s="402" t="s">
        <v>451</v>
      </c>
      <c r="D141" s="402" t="s">
        <v>451</v>
      </c>
      <c r="E141" s="402"/>
      <c r="F141" s="402" t="s">
        <v>451</v>
      </c>
      <c r="G141" s="403"/>
    </row>
    <row r="142" spans="1:7" x14ac:dyDescent="0.3">
      <c r="A142" s="402" t="s">
        <v>2150</v>
      </c>
      <c r="B142" s="456" t="s">
        <v>1701</v>
      </c>
      <c r="C142" s="402" t="s">
        <v>451</v>
      </c>
      <c r="D142" s="402" t="s">
        <v>451</v>
      </c>
      <c r="E142" s="402"/>
      <c r="F142" s="402" t="s">
        <v>451</v>
      </c>
      <c r="G142" s="403"/>
    </row>
    <row r="143" spans="1:7" x14ac:dyDescent="0.3">
      <c r="A143" s="402" t="s">
        <v>2151</v>
      </c>
      <c r="B143" s="456" t="s">
        <v>1701</v>
      </c>
      <c r="C143" s="402" t="s">
        <v>451</v>
      </c>
      <c r="D143" s="402" t="s">
        <v>451</v>
      </c>
      <c r="E143" s="402"/>
      <c r="F143" s="402" t="s">
        <v>451</v>
      </c>
      <c r="G143" s="403"/>
    </row>
    <row r="144" spans="1:7" x14ac:dyDescent="0.3">
      <c r="A144" s="402" t="s">
        <v>2152</v>
      </c>
      <c r="B144" s="456" t="s">
        <v>1701</v>
      </c>
      <c r="C144" s="402" t="s">
        <v>451</v>
      </c>
      <c r="D144" s="402" t="s">
        <v>451</v>
      </c>
      <c r="E144" s="402"/>
      <c r="F144" s="402" t="s">
        <v>451</v>
      </c>
      <c r="G144" s="403"/>
    </row>
    <row r="145" spans="1:7" x14ac:dyDescent="0.3">
      <c r="A145" s="402" t="s">
        <v>2153</v>
      </c>
      <c r="B145" s="456" t="s">
        <v>1701</v>
      </c>
      <c r="C145" s="402" t="s">
        <v>451</v>
      </c>
      <c r="D145" s="402" t="s">
        <v>451</v>
      </c>
      <c r="E145" s="402"/>
      <c r="F145" s="402" t="s">
        <v>451</v>
      </c>
      <c r="G145" s="403"/>
    </row>
    <row r="146" spans="1:7" x14ac:dyDescent="0.3">
      <c r="A146" s="402" t="s">
        <v>2154</v>
      </c>
      <c r="B146" s="456" t="s">
        <v>1701</v>
      </c>
      <c r="C146" s="402" t="s">
        <v>451</v>
      </c>
      <c r="D146" s="402" t="s">
        <v>451</v>
      </c>
      <c r="E146" s="402"/>
      <c r="F146" s="402" t="s">
        <v>451</v>
      </c>
      <c r="G146" s="403"/>
    </row>
    <row r="147" spans="1:7" x14ac:dyDescent="0.3">
      <c r="A147" s="402" t="s">
        <v>2155</v>
      </c>
      <c r="B147" s="456" t="s">
        <v>1701</v>
      </c>
      <c r="C147" s="402" t="s">
        <v>451</v>
      </c>
      <c r="D147" s="402" t="s">
        <v>451</v>
      </c>
      <c r="E147" s="402"/>
      <c r="F147" s="402" t="s">
        <v>451</v>
      </c>
      <c r="G147" s="403"/>
    </row>
    <row r="148" spans="1:7" x14ac:dyDescent="0.3">
      <c r="A148" s="402" t="s">
        <v>2156</v>
      </c>
      <c r="B148" s="456" t="s">
        <v>1701</v>
      </c>
      <c r="C148" s="402" t="s">
        <v>451</v>
      </c>
      <c r="D148" s="402" t="s">
        <v>451</v>
      </c>
      <c r="E148" s="402"/>
      <c r="F148" s="402" t="s">
        <v>451</v>
      </c>
      <c r="G148" s="403"/>
    </row>
    <row r="149" spans="1:7" x14ac:dyDescent="0.3">
      <c r="A149" s="402" t="s">
        <v>2157</v>
      </c>
      <c r="B149" s="456" t="s">
        <v>1701</v>
      </c>
      <c r="C149" s="402" t="s">
        <v>451</v>
      </c>
      <c r="D149" s="402" t="s">
        <v>451</v>
      </c>
      <c r="E149" s="402"/>
      <c r="F149" s="402" t="s">
        <v>451</v>
      </c>
      <c r="G149" s="403"/>
    </row>
    <row r="150" spans="1:7" x14ac:dyDescent="0.3">
      <c r="A150" s="402" t="s">
        <v>2158</v>
      </c>
      <c r="B150" s="456" t="s">
        <v>1701</v>
      </c>
      <c r="C150" s="402" t="s">
        <v>451</v>
      </c>
      <c r="D150" s="402" t="s">
        <v>451</v>
      </c>
      <c r="E150" s="402"/>
      <c r="F150" s="402" t="s">
        <v>451</v>
      </c>
      <c r="G150" s="403"/>
    </row>
    <row r="151" spans="1:7" x14ac:dyDescent="0.3">
      <c r="A151" s="402" t="s">
        <v>2159</v>
      </c>
      <c r="B151" s="456" t="s">
        <v>1701</v>
      </c>
      <c r="C151" s="402" t="s">
        <v>451</v>
      </c>
      <c r="D151" s="402" t="s">
        <v>451</v>
      </c>
      <c r="E151" s="402"/>
      <c r="F151" s="402" t="s">
        <v>451</v>
      </c>
      <c r="G151" s="403"/>
    </row>
    <row r="152" spans="1:7" x14ac:dyDescent="0.3">
      <c r="A152" s="402" t="s">
        <v>2160</v>
      </c>
      <c r="B152" s="456" t="s">
        <v>1701</v>
      </c>
      <c r="C152" s="402" t="s">
        <v>451</v>
      </c>
      <c r="D152" s="402" t="s">
        <v>451</v>
      </c>
      <c r="E152" s="402"/>
      <c r="F152" s="402" t="s">
        <v>451</v>
      </c>
      <c r="G152" s="403"/>
    </row>
    <row r="153" spans="1:7" x14ac:dyDescent="0.3">
      <c r="A153" s="402" t="s">
        <v>2161</v>
      </c>
      <c r="B153" s="456" t="s">
        <v>1701</v>
      </c>
      <c r="C153" s="402" t="s">
        <v>451</v>
      </c>
      <c r="D153" s="402" t="s">
        <v>451</v>
      </c>
      <c r="E153" s="402"/>
      <c r="F153" s="402" t="s">
        <v>451</v>
      </c>
      <c r="G153" s="403"/>
    </row>
    <row r="154" spans="1:7" x14ac:dyDescent="0.3">
      <c r="A154" s="402" t="s">
        <v>2162</v>
      </c>
      <c r="B154" s="456" t="s">
        <v>1701</v>
      </c>
      <c r="C154" s="402" t="s">
        <v>451</v>
      </c>
      <c r="D154" s="402" t="s">
        <v>451</v>
      </c>
      <c r="E154" s="402"/>
      <c r="F154" s="402" t="s">
        <v>451</v>
      </c>
      <c r="G154" s="403"/>
    </row>
    <row r="155" spans="1:7" x14ac:dyDescent="0.3">
      <c r="A155" s="402" t="s">
        <v>2163</v>
      </c>
      <c r="B155" s="456" t="s">
        <v>1701</v>
      </c>
      <c r="C155" s="402" t="s">
        <v>451</v>
      </c>
      <c r="D155" s="402" t="s">
        <v>451</v>
      </c>
      <c r="E155" s="402"/>
      <c r="F155" s="402" t="s">
        <v>451</v>
      </c>
      <c r="G155" s="403"/>
    </row>
    <row r="156" spans="1:7" x14ac:dyDescent="0.3">
      <c r="A156" s="402" t="s">
        <v>2164</v>
      </c>
      <c r="B156" s="456" t="s">
        <v>1701</v>
      </c>
      <c r="C156" s="402" t="s">
        <v>451</v>
      </c>
      <c r="D156" s="402" t="s">
        <v>451</v>
      </c>
      <c r="E156" s="402"/>
      <c r="F156" s="402" t="s">
        <v>451</v>
      </c>
      <c r="G156" s="403"/>
    </row>
    <row r="157" spans="1:7" x14ac:dyDescent="0.3">
      <c r="A157" s="402" t="s">
        <v>2165</v>
      </c>
      <c r="B157" s="456" t="s">
        <v>1701</v>
      </c>
      <c r="C157" s="402" t="s">
        <v>451</v>
      </c>
      <c r="D157" s="402" t="s">
        <v>451</v>
      </c>
      <c r="E157" s="402"/>
      <c r="F157" s="402" t="s">
        <v>451</v>
      </c>
      <c r="G157" s="403"/>
    </row>
    <row r="158" spans="1:7" x14ac:dyDescent="0.3">
      <c r="A158" s="402" t="s">
        <v>2166</v>
      </c>
      <c r="B158" s="456" t="s">
        <v>1701</v>
      </c>
      <c r="C158" s="402" t="s">
        <v>451</v>
      </c>
      <c r="D158" s="402" t="s">
        <v>451</v>
      </c>
      <c r="E158" s="402"/>
      <c r="F158" s="402" t="s">
        <v>451</v>
      </c>
      <c r="G158" s="403"/>
    </row>
    <row r="159" spans="1:7" x14ac:dyDescent="0.3">
      <c r="A159" s="402" t="s">
        <v>2167</v>
      </c>
      <c r="B159" s="456" t="s">
        <v>1701</v>
      </c>
      <c r="C159" s="402" t="s">
        <v>451</v>
      </c>
      <c r="D159" s="402" t="s">
        <v>451</v>
      </c>
      <c r="E159" s="402"/>
      <c r="F159" s="402" t="s">
        <v>451</v>
      </c>
      <c r="G159" s="403"/>
    </row>
    <row r="160" spans="1:7" x14ac:dyDescent="0.3">
      <c r="A160" s="402" t="s">
        <v>2168</v>
      </c>
      <c r="B160" s="456" t="s">
        <v>1701</v>
      </c>
      <c r="C160" s="402" t="s">
        <v>451</v>
      </c>
      <c r="D160" s="402" t="s">
        <v>451</v>
      </c>
      <c r="E160" s="402"/>
      <c r="F160" s="402" t="s">
        <v>451</v>
      </c>
      <c r="G160" s="403"/>
    </row>
    <row r="161" spans="1:7" x14ac:dyDescent="0.3">
      <c r="A161" s="402" t="s">
        <v>2169</v>
      </c>
      <c r="B161" s="456" t="s">
        <v>1701</v>
      </c>
      <c r="C161" s="402" t="s">
        <v>451</v>
      </c>
      <c r="D161" s="402" t="s">
        <v>451</v>
      </c>
      <c r="E161" s="402"/>
      <c r="F161" s="402" t="s">
        <v>451</v>
      </c>
      <c r="G161" s="403"/>
    </row>
    <row r="162" spans="1:7" x14ac:dyDescent="0.3">
      <c r="A162" s="402" t="s">
        <v>2170</v>
      </c>
      <c r="B162" s="456" t="s">
        <v>1701</v>
      </c>
      <c r="C162" s="402" t="s">
        <v>451</v>
      </c>
      <c r="D162" s="402" t="s">
        <v>451</v>
      </c>
      <c r="E162" s="402"/>
      <c r="F162" s="402" t="s">
        <v>451</v>
      </c>
      <c r="G162" s="403"/>
    </row>
    <row r="163" spans="1:7" x14ac:dyDescent="0.3">
      <c r="A163" s="402" t="s">
        <v>2171</v>
      </c>
      <c r="B163" s="456" t="s">
        <v>1701</v>
      </c>
      <c r="C163" s="402" t="s">
        <v>451</v>
      </c>
      <c r="D163" s="402" t="s">
        <v>451</v>
      </c>
      <c r="E163" s="402"/>
      <c r="F163" s="402" t="s">
        <v>451</v>
      </c>
      <c r="G163" s="403"/>
    </row>
    <row r="164" spans="1:7" x14ac:dyDescent="0.3">
      <c r="A164" s="402" t="s">
        <v>2172</v>
      </c>
      <c r="B164" s="456" t="s">
        <v>1701</v>
      </c>
      <c r="C164" s="402" t="s">
        <v>451</v>
      </c>
      <c r="D164" s="402" t="s">
        <v>451</v>
      </c>
      <c r="E164" s="402"/>
      <c r="F164" s="402" t="s">
        <v>451</v>
      </c>
      <c r="G164" s="403"/>
    </row>
    <row r="165" spans="1:7" x14ac:dyDescent="0.3">
      <c r="A165" s="402" t="s">
        <v>2173</v>
      </c>
      <c r="B165" s="456" t="s">
        <v>1701</v>
      </c>
      <c r="C165" s="402" t="s">
        <v>451</v>
      </c>
      <c r="D165" s="402" t="s">
        <v>451</v>
      </c>
      <c r="E165" s="402"/>
      <c r="F165" s="402" t="s">
        <v>451</v>
      </c>
      <c r="G165" s="403"/>
    </row>
    <row r="166" spans="1:7" x14ac:dyDescent="0.3">
      <c r="A166" s="402" t="s">
        <v>2174</v>
      </c>
      <c r="B166" s="456" t="s">
        <v>1701</v>
      </c>
      <c r="C166" s="402" t="s">
        <v>451</v>
      </c>
      <c r="D166" s="402" t="s">
        <v>451</v>
      </c>
      <c r="E166" s="402"/>
      <c r="F166" s="402" t="s">
        <v>451</v>
      </c>
      <c r="G166" s="403"/>
    </row>
    <row r="167" spans="1:7" x14ac:dyDescent="0.3">
      <c r="A167" s="402" t="s">
        <v>2175</v>
      </c>
      <c r="B167" s="456" t="s">
        <v>1701</v>
      </c>
      <c r="C167" s="402" t="s">
        <v>451</v>
      </c>
      <c r="D167" s="402" t="s">
        <v>451</v>
      </c>
      <c r="E167" s="402"/>
      <c r="F167" s="402" t="s">
        <v>451</v>
      </c>
      <c r="G167" s="403"/>
    </row>
    <row r="168" spans="1:7" x14ac:dyDescent="0.3">
      <c r="A168" s="402" t="s">
        <v>2176</v>
      </c>
      <c r="B168" s="456" t="s">
        <v>1701</v>
      </c>
      <c r="C168" s="402" t="s">
        <v>451</v>
      </c>
      <c r="D168" s="402" t="s">
        <v>451</v>
      </c>
      <c r="E168" s="402"/>
      <c r="F168" s="402" t="s">
        <v>451</v>
      </c>
      <c r="G168" s="403"/>
    </row>
    <row r="169" spans="1:7" x14ac:dyDescent="0.3">
      <c r="A169" s="402" t="s">
        <v>2177</v>
      </c>
      <c r="B169" s="456" t="s">
        <v>1701</v>
      </c>
      <c r="C169" s="402" t="s">
        <v>451</v>
      </c>
      <c r="D169" s="402" t="s">
        <v>451</v>
      </c>
      <c r="E169" s="402"/>
      <c r="F169" s="402" t="s">
        <v>451</v>
      </c>
      <c r="G169" s="403"/>
    </row>
    <row r="170" spans="1:7" x14ac:dyDescent="0.3">
      <c r="A170" s="402" t="s">
        <v>2178</v>
      </c>
      <c r="B170" s="456" t="s">
        <v>1701</v>
      </c>
      <c r="C170" s="402" t="s">
        <v>451</v>
      </c>
      <c r="D170" s="402" t="s">
        <v>451</v>
      </c>
      <c r="E170" s="402"/>
      <c r="F170" s="402" t="s">
        <v>451</v>
      </c>
      <c r="G170" s="403"/>
    </row>
    <row r="171" spans="1:7" x14ac:dyDescent="0.3">
      <c r="A171" s="404"/>
      <c r="B171" s="404" t="s">
        <v>743</v>
      </c>
      <c r="C171" s="404" t="s">
        <v>686</v>
      </c>
      <c r="D171" s="404" t="s">
        <v>687</v>
      </c>
      <c r="E171" s="404"/>
      <c r="F171" s="404" t="s">
        <v>651</v>
      </c>
      <c r="G171" s="404"/>
    </row>
    <row r="172" spans="1:7" x14ac:dyDescent="0.3">
      <c r="A172" s="402" t="s">
        <v>2179</v>
      </c>
      <c r="B172" s="402" t="s">
        <v>745</v>
      </c>
      <c r="C172" s="469">
        <v>1</v>
      </c>
      <c r="D172" s="469">
        <v>0</v>
      </c>
      <c r="E172" s="470"/>
      <c r="F172" s="469">
        <v>1</v>
      </c>
      <c r="G172" s="403"/>
    </row>
    <row r="173" spans="1:7" x14ac:dyDescent="0.3">
      <c r="A173" s="402" t="s">
        <v>2180</v>
      </c>
      <c r="B173" s="402" t="s">
        <v>747</v>
      </c>
      <c r="C173" s="469">
        <v>0</v>
      </c>
      <c r="D173" s="469">
        <v>0</v>
      </c>
      <c r="E173" s="470"/>
      <c r="F173" s="469">
        <v>0</v>
      </c>
      <c r="G173" s="403"/>
    </row>
    <row r="174" spans="1:7" x14ac:dyDescent="0.3">
      <c r="A174" s="402" t="s">
        <v>2181</v>
      </c>
      <c r="B174" s="402" t="s">
        <v>9</v>
      </c>
      <c r="C174" s="469">
        <v>0</v>
      </c>
      <c r="D174" s="469">
        <v>0</v>
      </c>
      <c r="E174" s="470"/>
      <c r="F174" s="469">
        <v>0</v>
      </c>
      <c r="G174" s="403"/>
    </row>
    <row r="175" spans="1:7" x14ac:dyDescent="0.3">
      <c r="A175" s="402" t="s">
        <v>2182</v>
      </c>
      <c r="B175" s="402"/>
      <c r="C175" s="459"/>
      <c r="D175" s="459"/>
      <c r="E175" s="470"/>
      <c r="F175" s="459"/>
      <c r="G175" s="403"/>
    </row>
    <row r="176" spans="1:7" x14ac:dyDescent="0.3">
      <c r="A176" s="402" t="s">
        <v>2183</v>
      </c>
      <c r="B176" s="402" t="s">
        <v>751</v>
      </c>
      <c r="C176" s="459">
        <v>0.98566702682075114</v>
      </c>
      <c r="D176" s="459">
        <v>0</v>
      </c>
      <c r="E176" s="470"/>
      <c r="F176" s="459"/>
      <c r="G176" s="403"/>
    </row>
    <row r="177" spans="1:7" x14ac:dyDescent="0.3">
      <c r="A177" s="402" t="s">
        <v>2184</v>
      </c>
      <c r="B177" s="402" t="s">
        <v>753</v>
      </c>
      <c r="C177" s="459">
        <v>0</v>
      </c>
      <c r="D177" s="459">
        <v>0</v>
      </c>
      <c r="E177" s="470"/>
      <c r="F177" s="459"/>
      <c r="G177" s="403"/>
    </row>
    <row r="178" spans="1:7" x14ac:dyDescent="0.3">
      <c r="A178" s="402" t="s">
        <v>2185</v>
      </c>
      <c r="B178" s="402" t="s">
        <v>755</v>
      </c>
      <c r="C178" s="459">
        <v>0</v>
      </c>
      <c r="D178" s="459">
        <v>0</v>
      </c>
      <c r="E178" s="470"/>
      <c r="F178" s="459"/>
      <c r="G178" s="403"/>
    </row>
    <row r="179" spans="1:7" x14ac:dyDescent="0.3">
      <c r="A179" s="402" t="s">
        <v>2186</v>
      </c>
      <c r="B179" s="402" t="s">
        <v>757</v>
      </c>
      <c r="C179" s="459">
        <v>0</v>
      </c>
      <c r="D179" s="459">
        <v>0</v>
      </c>
      <c r="E179" s="470"/>
      <c r="F179" s="459"/>
      <c r="G179" s="403"/>
    </row>
    <row r="180" spans="1:7" x14ac:dyDescent="0.3">
      <c r="A180" s="402" t="s">
        <v>2187</v>
      </c>
      <c r="B180" s="402" t="s">
        <v>759</v>
      </c>
      <c r="C180" s="459">
        <v>0</v>
      </c>
      <c r="D180" s="459">
        <v>0</v>
      </c>
      <c r="E180" s="470"/>
      <c r="F180" s="459"/>
      <c r="G180" s="403"/>
    </row>
    <row r="181" spans="1:7" x14ac:dyDescent="0.3">
      <c r="A181" s="404"/>
      <c r="B181" s="404" t="s">
        <v>760</v>
      </c>
      <c r="C181" s="404" t="s">
        <v>686</v>
      </c>
      <c r="D181" s="404" t="s">
        <v>687</v>
      </c>
      <c r="E181" s="404"/>
      <c r="F181" s="404" t="s">
        <v>651</v>
      </c>
      <c r="G181" s="404"/>
    </row>
    <row r="182" spans="1:7" x14ac:dyDescent="0.3">
      <c r="A182" s="402" t="s">
        <v>2188</v>
      </c>
      <c r="B182" s="402" t="s">
        <v>762</v>
      </c>
      <c r="C182" s="469">
        <v>0</v>
      </c>
      <c r="D182" s="469">
        <v>0</v>
      </c>
      <c r="E182" s="470"/>
      <c r="F182" s="469">
        <v>0</v>
      </c>
      <c r="G182" s="403"/>
    </row>
    <row r="183" spans="1:7" x14ac:dyDescent="0.3">
      <c r="A183" s="402" t="s">
        <v>2189</v>
      </c>
      <c r="B183" s="402" t="s">
        <v>764</v>
      </c>
      <c r="C183" s="469">
        <v>1</v>
      </c>
      <c r="D183" s="469">
        <v>0</v>
      </c>
      <c r="E183" s="470"/>
      <c r="F183" s="469">
        <v>1</v>
      </c>
      <c r="G183" s="403"/>
    </row>
    <row r="184" spans="1:7" x14ac:dyDescent="0.3">
      <c r="A184" s="402" t="s">
        <v>2190</v>
      </c>
      <c r="B184" s="402" t="s">
        <v>9</v>
      </c>
      <c r="C184" s="469">
        <v>0</v>
      </c>
      <c r="D184" s="469">
        <v>0</v>
      </c>
      <c r="E184" s="470"/>
      <c r="F184" s="469">
        <v>0</v>
      </c>
      <c r="G184" s="403"/>
    </row>
    <row r="185" spans="1:7" x14ac:dyDescent="0.3">
      <c r="A185" s="402" t="s">
        <v>2191</v>
      </c>
      <c r="B185" s="402"/>
      <c r="C185" s="402"/>
      <c r="D185" s="402"/>
      <c r="E185" s="406"/>
      <c r="F185" s="402"/>
      <c r="G185" s="403"/>
    </row>
    <row r="186" spans="1:7" x14ac:dyDescent="0.3">
      <c r="A186" s="402" t="s">
        <v>2192</v>
      </c>
      <c r="B186" s="402"/>
      <c r="C186" s="402"/>
      <c r="D186" s="402"/>
      <c r="E186" s="406"/>
      <c r="F186" s="402"/>
      <c r="G186" s="403"/>
    </row>
    <row r="187" spans="1:7" x14ac:dyDescent="0.3">
      <c r="A187" s="402" t="s">
        <v>2193</v>
      </c>
      <c r="B187" s="402"/>
      <c r="C187" s="402"/>
      <c r="D187" s="402"/>
      <c r="E187" s="406"/>
      <c r="F187" s="402"/>
      <c r="G187" s="403"/>
    </row>
    <row r="188" spans="1:7" x14ac:dyDescent="0.3">
      <c r="A188" s="402" t="s">
        <v>2194</v>
      </c>
      <c r="B188" s="402"/>
      <c r="C188" s="402"/>
      <c r="D188" s="402"/>
      <c r="E188" s="406"/>
      <c r="F188" s="402"/>
      <c r="G188" s="403"/>
    </row>
    <row r="189" spans="1:7" x14ac:dyDescent="0.3">
      <c r="A189" s="402" t="s">
        <v>2195</v>
      </c>
      <c r="B189" s="402"/>
      <c r="C189" s="402"/>
      <c r="D189" s="402"/>
      <c r="E189" s="406"/>
      <c r="F189" s="402"/>
      <c r="G189" s="403"/>
    </row>
    <row r="190" spans="1:7" x14ac:dyDescent="0.3">
      <c r="A190" s="402" t="s">
        <v>2196</v>
      </c>
      <c r="B190" s="402"/>
      <c r="C190" s="402"/>
      <c r="D190" s="402"/>
      <c r="E190" s="406"/>
      <c r="F190" s="402"/>
      <c r="G190" s="403"/>
    </row>
    <row r="191" spans="1:7" x14ac:dyDescent="0.3">
      <c r="A191" s="404"/>
      <c r="B191" s="404" t="s">
        <v>766</v>
      </c>
      <c r="C191" s="404" t="s">
        <v>686</v>
      </c>
      <c r="D191" s="404" t="s">
        <v>687</v>
      </c>
      <c r="E191" s="404"/>
      <c r="F191" s="404" t="s">
        <v>651</v>
      </c>
      <c r="G191" s="404"/>
    </row>
    <row r="192" spans="1:7" x14ac:dyDescent="0.3">
      <c r="A192" s="402" t="s">
        <v>2197</v>
      </c>
      <c r="B192" s="471" t="s">
        <v>768</v>
      </c>
      <c r="C192" s="469">
        <v>0</v>
      </c>
      <c r="D192" s="469">
        <v>0</v>
      </c>
      <c r="E192" s="470"/>
      <c r="F192" s="469">
        <v>0</v>
      </c>
      <c r="G192" s="403"/>
    </row>
    <row r="193" spans="1:7" x14ac:dyDescent="0.3">
      <c r="A193" s="402" t="s">
        <v>2198</v>
      </c>
      <c r="B193" s="471" t="s">
        <v>125</v>
      </c>
      <c r="C193" s="469">
        <v>0</v>
      </c>
      <c r="D193" s="469">
        <v>0</v>
      </c>
      <c r="E193" s="470"/>
      <c r="F193" s="469">
        <v>0</v>
      </c>
      <c r="G193" s="403"/>
    </row>
    <row r="194" spans="1:7" x14ac:dyDescent="0.3">
      <c r="A194" s="402" t="s">
        <v>2199</v>
      </c>
      <c r="B194" s="471" t="s">
        <v>41</v>
      </c>
      <c r="C194" s="469">
        <v>0</v>
      </c>
      <c r="D194" s="469">
        <v>0</v>
      </c>
      <c r="E194" s="459"/>
      <c r="F194" s="469">
        <v>0</v>
      </c>
      <c r="G194" s="403"/>
    </row>
    <row r="195" spans="1:7" x14ac:dyDescent="0.3">
      <c r="A195" s="402" t="s">
        <v>2200</v>
      </c>
      <c r="B195" s="471" t="s">
        <v>42</v>
      </c>
      <c r="C195" s="469">
        <v>0</v>
      </c>
      <c r="D195" s="469">
        <v>0</v>
      </c>
      <c r="E195" s="459"/>
      <c r="F195" s="469">
        <v>0</v>
      </c>
      <c r="G195" s="403"/>
    </row>
    <row r="196" spans="1:7" x14ac:dyDescent="0.3">
      <c r="A196" s="402" t="s">
        <v>2201</v>
      </c>
      <c r="B196" s="471" t="s">
        <v>43</v>
      </c>
      <c r="C196" s="469">
        <v>1</v>
      </c>
      <c r="D196" s="469">
        <v>0</v>
      </c>
      <c r="E196" s="459"/>
      <c r="F196" s="469">
        <v>1</v>
      </c>
      <c r="G196" s="403"/>
    </row>
    <row r="197" spans="1:7" x14ac:dyDescent="0.3">
      <c r="A197" s="402" t="s">
        <v>2202</v>
      </c>
      <c r="B197" s="409"/>
      <c r="C197" s="433"/>
      <c r="D197" s="433"/>
      <c r="E197" s="433"/>
      <c r="F197" s="433"/>
      <c r="G197" s="403"/>
    </row>
    <row r="198" spans="1:7" x14ac:dyDescent="0.3">
      <c r="A198" s="402" t="s">
        <v>2203</v>
      </c>
      <c r="B198" s="409"/>
      <c r="C198" s="433"/>
      <c r="D198" s="433"/>
      <c r="E198" s="433"/>
      <c r="F198" s="433"/>
      <c r="G198" s="403"/>
    </row>
    <row r="199" spans="1:7" x14ac:dyDescent="0.3">
      <c r="A199" s="402" t="s">
        <v>2204</v>
      </c>
      <c r="B199" s="471"/>
      <c r="C199" s="433"/>
      <c r="D199" s="433"/>
      <c r="E199" s="433"/>
      <c r="F199" s="433"/>
      <c r="G199" s="403"/>
    </row>
    <row r="200" spans="1:7" x14ac:dyDescent="0.3">
      <c r="A200" s="402" t="s">
        <v>2205</v>
      </c>
      <c r="B200" s="471"/>
      <c r="C200" s="433"/>
      <c r="D200" s="433"/>
      <c r="E200" s="433"/>
      <c r="F200" s="433"/>
      <c r="G200" s="403"/>
    </row>
    <row r="201" spans="1:7" x14ac:dyDescent="0.3">
      <c r="A201" s="404"/>
      <c r="B201" s="404" t="s">
        <v>773</v>
      </c>
      <c r="C201" s="404" t="s">
        <v>686</v>
      </c>
      <c r="D201" s="404" t="s">
        <v>687</v>
      </c>
      <c r="E201" s="404"/>
      <c r="F201" s="404" t="s">
        <v>651</v>
      </c>
      <c r="G201" s="404"/>
    </row>
    <row r="202" spans="1:7" x14ac:dyDescent="0.3">
      <c r="A202" s="402" t="s">
        <v>2206</v>
      </c>
      <c r="B202" s="402" t="s">
        <v>775</v>
      </c>
      <c r="C202" s="472">
        <v>0</v>
      </c>
      <c r="D202" s="472">
        <v>0</v>
      </c>
      <c r="E202" s="473"/>
      <c r="F202" s="472">
        <v>0</v>
      </c>
      <c r="G202" s="403"/>
    </row>
    <row r="203" spans="1:7" x14ac:dyDescent="0.3">
      <c r="A203" s="402" t="s">
        <v>2207</v>
      </c>
      <c r="B203" s="474"/>
      <c r="C203" s="433"/>
      <c r="D203" s="433"/>
      <c r="E203" s="475"/>
      <c r="F203" s="433"/>
      <c r="G203" s="403"/>
    </row>
    <row r="204" spans="1:7" x14ac:dyDescent="0.3">
      <c r="A204" s="402" t="s">
        <v>2208</v>
      </c>
      <c r="B204" s="474"/>
      <c r="C204" s="433"/>
      <c r="D204" s="433"/>
      <c r="E204" s="475"/>
      <c r="F204" s="433"/>
      <c r="G204" s="403"/>
    </row>
    <row r="205" spans="1:7" x14ac:dyDescent="0.3">
      <c r="A205" s="402" t="s">
        <v>2209</v>
      </c>
      <c r="B205" s="474"/>
      <c r="C205" s="433"/>
      <c r="D205" s="433"/>
      <c r="E205" s="475"/>
      <c r="F205" s="433"/>
      <c r="G205" s="403"/>
    </row>
    <row r="206" spans="1:7" x14ac:dyDescent="0.3">
      <c r="A206" s="402" t="s">
        <v>2210</v>
      </c>
      <c r="B206" s="474"/>
      <c r="C206" s="433"/>
      <c r="D206" s="433"/>
      <c r="E206" s="475"/>
      <c r="F206" s="433"/>
      <c r="G206" s="403"/>
    </row>
    <row r="207" spans="1:7" x14ac:dyDescent="0.3">
      <c r="A207" s="402" t="s">
        <v>2211</v>
      </c>
      <c r="B207" s="403"/>
      <c r="C207" s="403"/>
      <c r="D207" s="403"/>
      <c r="E207" s="403"/>
      <c r="F207" s="403"/>
      <c r="G207" s="403"/>
    </row>
    <row r="208" spans="1:7" x14ac:dyDescent="0.3">
      <c r="A208" s="402" t="s">
        <v>2212</v>
      </c>
      <c r="B208" s="403"/>
      <c r="C208" s="403"/>
      <c r="D208" s="403"/>
      <c r="E208" s="403"/>
      <c r="F208" s="403"/>
      <c r="G208" s="403"/>
    </row>
    <row r="209" spans="1:7" x14ac:dyDescent="0.3">
      <c r="A209" s="402" t="s">
        <v>2213</v>
      </c>
      <c r="B209" s="403"/>
      <c r="C209" s="403"/>
      <c r="D209" s="403"/>
      <c r="E209" s="403"/>
      <c r="F209" s="403"/>
      <c r="G209" s="403"/>
    </row>
    <row r="210" spans="1:7" ht="18" x14ac:dyDescent="0.3">
      <c r="A210" s="476"/>
      <c r="B210" s="477" t="s">
        <v>2214</v>
      </c>
      <c r="C210" s="478"/>
      <c r="D210" s="478"/>
      <c r="E210" s="478"/>
      <c r="F210" s="478"/>
      <c r="G210" s="478"/>
    </row>
    <row r="211" spans="1:7" x14ac:dyDescent="0.3">
      <c r="A211" s="404"/>
      <c r="B211" s="404" t="s">
        <v>776</v>
      </c>
      <c r="C211" s="404" t="s">
        <v>777</v>
      </c>
      <c r="D211" s="404" t="s">
        <v>778</v>
      </c>
      <c r="E211" s="404"/>
      <c r="F211" s="404" t="s">
        <v>686</v>
      </c>
      <c r="G211" s="404" t="s">
        <v>779</v>
      </c>
    </row>
    <row r="212" spans="1:7" x14ac:dyDescent="0.3">
      <c r="A212" s="402" t="s">
        <v>2215</v>
      </c>
      <c r="B212" s="403" t="s">
        <v>781</v>
      </c>
      <c r="C212" s="457">
        <v>3591.3357952569163</v>
      </c>
      <c r="D212" s="408"/>
      <c r="E212" s="479"/>
      <c r="F212" s="480"/>
      <c r="G212" s="438"/>
    </row>
    <row r="213" spans="1:7" x14ac:dyDescent="0.3">
      <c r="A213" s="407"/>
      <c r="B213" s="481"/>
      <c r="C213" s="407"/>
      <c r="D213" s="407"/>
      <c r="E213" s="407"/>
      <c r="F213" s="438"/>
      <c r="G213" s="438"/>
    </row>
    <row r="214" spans="1:7" x14ac:dyDescent="0.3">
      <c r="A214" s="402"/>
      <c r="B214" s="403" t="s">
        <v>782</v>
      </c>
      <c r="C214" s="407"/>
      <c r="D214" s="407"/>
      <c r="E214" s="407"/>
      <c r="F214" s="438"/>
      <c r="G214" s="438"/>
    </row>
    <row r="215" spans="1:7" x14ac:dyDescent="0.3">
      <c r="A215" s="402" t="s">
        <v>2216</v>
      </c>
      <c r="B215" s="403" t="s">
        <v>11</v>
      </c>
      <c r="C215" s="457">
        <v>177.64830537</v>
      </c>
      <c r="D215" s="457">
        <v>497</v>
      </c>
      <c r="E215" s="407"/>
      <c r="F215" s="469">
        <v>6.5172334653170863E-2</v>
      </c>
      <c r="G215" s="469">
        <v>0.65480895915678528</v>
      </c>
    </row>
    <row r="216" spans="1:7" x14ac:dyDescent="0.3">
      <c r="A216" s="402" t="s">
        <v>2217</v>
      </c>
      <c r="B216" s="403" t="s">
        <v>12</v>
      </c>
      <c r="C216" s="457">
        <v>336.70312561000003</v>
      </c>
      <c r="D216" s="457">
        <v>97</v>
      </c>
      <c r="E216" s="407"/>
      <c r="F216" s="469">
        <v>0.12352343432333832</v>
      </c>
      <c r="G216" s="469">
        <v>0.12779973649538867</v>
      </c>
    </row>
    <row r="217" spans="1:7" x14ac:dyDescent="0.3">
      <c r="A217" s="402" t="s">
        <v>2218</v>
      </c>
      <c r="B217" s="403" t="s">
        <v>13</v>
      </c>
      <c r="C217" s="457">
        <v>1339.7720254999999</v>
      </c>
      <c r="D217" s="457">
        <v>136</v>
      </c>
      <c r="E217" s="407"/>
      <c r="F217" s="469">
        <v>0.49151085693152852</v>
      </c>
      <c r="G217" s="469">
        <v>0.17918313570487485</v>
      </c>
    </row>
    <row r="218" spans="1:7" x14ac:dyDescent="0.3">
      <c r="A218" s="402" t="s">
        <v>2219</v>
      </c>
      <c r="B218" s="403" t="s">
        <v>14</v>
      </c>
      <c r="C218" s="457">
        <v>794.02507280999998</v>
      </c>
      <c r="D218" s="457">
        <v>28</v>
      </c>
      <c r="E218" s="407"/>
      <c r="F218" s="469">
        <v>0.29129727784569454</v>
      </c>
      <c r="G218" s="469">
        <v>3.689064558629776E-2</v>
      </c>
    </row>
    <row r="219" spans="1:7" x14ac:dyDescent="0.3">
      <c r="A219" s="402" t="s">
        <v>2220</v>
      </c>
      <c r="B219" s="403" t="s">
        <v>15</v>
      </c>
      <c r="C219" s="457">
        <v>77.675339309999998</v>
      </c>
      <c r="D219" s="457">
        <v>1</v>
      </c>
      <c r="E219" s="407"/>
      <c r="F219" s="469">
        <v>2.8496096246267939E-2</v>
      </c>
      <c r="G219" s="469">
        <v>1.3175230566534915E-3</v>
      </c>
    </row>
    <row r="220" spans="1:7" x14ac:dyDescent="0.3">
      <c r="A220" s="402" t="s">
        <v>2221</v>
      </c>
      <c r="B220" s="403" t="s">
        <v>16</v>
      </c>
      <c r="C220" s="457">
        <v>0</v>
      </c>
      <c r="D220" s="457">
        <v>0</v>
      </c>
      <c r="E220" s="407"/>
      <c r="F220" s="469">
        <v>0</v>
      </c>
      <c r="G220" s="469">
        <v>0</v>
      </c>
    </row>
    <row r="221" spans="1:7" x14ac:dyDescent="0.3">
      <c r="A221" s="402" t="s">
        <v>2222</v>
      </c>
      <c r="B221" s="403" t="s">
        <v>1701</v>
      </c>
      <c r="C221" s="455" t="s">
        <v>451</v>
      </c>
      <c r="D221" s="455" t="s">
        <v>451</v>
      </c>
      <c r="E221" s="407"/>
      <c r="F221" s="425"/>
      <c r="G221" s="425"/>
    </row>
    <row r="222" spans="1:7" x14ac:dyDescent="0.3">
      <c r="A222" s="402" t="s">
        <v>2223</v>
      </c>
      <c r="B222" s="403" t="s">
        <v>1701</v>
      </c>
      <c r="C222" s="455" t="s">
        <v>451</v>
      </c>
      <c r="D222" s="455" t="s">
        <v>451</v>
      </c>
      <c r="E222" s="407"/>
      <c r="F222" s="425"/>
      <c r="G222" s="425"/>
    </row>
    <row r="223" spans="1:7" x14ac:dyDescent="0.3">
      <c r="A223" s="402" t="s">
        <v>2224</v>
      </c>
      <c r="B223" s="403" t="s">
        <v>1701</v>
      </c>
      <c r="C223" s="455" t="s">
        <v>451</v>
      </c>
      <c r="D223" s="455" t="s">
        <v>451</v>
      </c>
      <c r="E223" s="407"/>
      <c r="F223" s="425"/>
      <c r="G223" s="425"/>
    </row>
    <row r="224" spans="1:7" x14ac:dyDescent="0.3">
      <c r="A224" s="402" t="s">
        <v>2225</v>
      </c>
      <c r="B224" s="403" t="s">
        <v>1701</v>
      </c>
      <c r="C224" s="455" t="s">
        <v>451</v>
      </c>
      <c r="D224" s="455" t="s">
        <v>451</v>
      </c>
      <c r="E224" s="403"/>
      <c r="F224" s="425"/>
      <c r="G224" s="425"/>
    </row>
    <row r="225" spans="1:7" x14ac:dyDescent="0.3">
      <c r="A225" s="402" t="s">
        <v>2226</v>
      </c>
      <c r="B225" s="403" t="s">
        <v>1701</v>
      </c>
      <c r="C225" s="455" t="s">
        <v>451</v>
      </c>
      <c r="D225" s="455" t="s">
        <v>451</v>
      </c>
      <c r="E225" s="403"/>
      <c r="F225" s="425"/>
      <c r="G225" s="425"/>
    </row>
    <row r="226" spans="1:7" x14ac:dyDescent="0.3">
      <c r="A226" s="402" t="s">
        <v>2227</v>
      </c>
      <c r="B226" s="403" t="s">
        <v>1701</v>
      </c>
      <c r="C226" s="455" t="s">
        <v>451</v>
      </c>
      <c r="D226" s="455" t="s">
        <v>451</v>
      </c>
      <c r="E226" s="403"/>
      <c r="F226" s="425"/>
      <c r="G226" s="425"/>
    </row>
    <row r="227" spans="1:7" x14ac:dyDescent="0.3">
      <c r="A227" s="402" t="s">
        <v>2228</v>
      </c>
      <c r="B227" s="403" t="s">
        <v>1701</v>
      </c>
      <c r="C227" s="455" t="s">
        <v>451</v>
      </c>
      <c r="D227" s="455" t="s">
        <v>451</v>
      </c>
      <c r="E227" s="403"/>
      <c r="F227" s="425"/>
      <c r="G227" s="425"/>
    </row>
    <row r="228" spans="1:7" x14ac:dyDescent="0.3">
      <c r="A228" s="402" t="s">
        <v>2229</v>
      </c>
      <c r="B228" s="403" t="s">
        <v>1701</v>
      </c>
      <c r="C228" s="455" t="s">
        <v>451</v>
      </c>
      <c r="D228" s="455" t="s">
        <v>451</v>
      </c>
      <c r="E228" s="403"/>
      <c r="F228" s="425"/>
      <c r="G228" s="425"/>
    </row>
    <row r="229" spans="1:7" x14ac:dyDescent="0.3">
      <c r="A229" s="402" t="s">
        <v>2230</v>
      </c>
      <c r="B229" s="403" t="s">
        <v>1701</v>
      </c>
      <c r="C229" s="455" t="s">
        <v>451</v>
      </c>
      <c r="D229" s="455" t="s">
        <v>451</v>
      </c>
      <c r="E229" s="403"/>
      <c r="F229" s="425"/>
      <c r="G229" s="425"/>
    </row>
    <row r="230" spans="1:7" x14ac:dyDescent="0.3">
      <c r="A230" s="402" t="s">
        <v>2231</v>
      </c>
      <c r="B230" s="403" t="s">
        <v>1701</v>
      </c>
      <c r="C230" s="455" t="s">
        <v>451</v>
      </c>
      <c r="D230" s="455" t="s">
        <v>451</v>
      </c>
      <c r="E230" s="402"/>
      <c r="F230" s="425"/>
      <c r="G230" s="425"/>
    </row>
    <row r="231" spans="1:7" x14ac:dyDescent="0.3">
      <c r="A231" s="402" t="s">
        <v>2232</v>
      </c>
      <c r="B231" s="403" t="s">
        <v>1701</v>
      </c>
      <c r="C231" s="455" t="s">
        <v>451</v>
      </c>
      <c r="D231" s="455" t="s">
        <v>451</v>
      </c>
      <c r="E231" s="459"/>
      <c r="F231" s="425"/>
      <c r="G231" s="425"/>
    </row>
    <row r="232" spans="1:7" x14ac:dyDescent="0.3">
      <c r="A232" s="402" t="s">
        <v>2233</v>
      </c>
      <c r="B232" s="403" t="s">
        <v>1701</v>
      </c>
      <c r="C232" s="455" t="s">
        <v>451</v>
      </c>
      <c r="D232" s="455" t="s">
        <v>451</v>
      </c>
      <c r="E232" s="459"/>
      <c r="F232" s="425"/>
      <c r="G232" s="425"/>
    </row>
    <row r="233" spans="1:7" x14ac:dyDescent="0.3">
      <c r="A233" s="402" t="s">
        <v>2234</v>
      </c>
      <c r="B233" s="403" t="s">
        <v>1701</v>
      </c>
      <c r="C233" s="455" t="s">
        <v>451</v>
      </c>
      <c r="D233" s="455" t="s">
        <v>451</v>
      </c>
      <c r="E233" s="459"/>
      <c r="F233" s="425"/>
      <c r="G233" s="425"/>
    </row>
    <row r="234" spans="1:7" x14ac:dyDescent="0.3">
      <c r="A234" s="402" t="s">
        <v>2235</v>
      </c>
      <c r="B234" s="403" t="s">
        <v>1701</v>
      </c>
      <c r="C234" s="455" t="s">
        <v>451</v>
      </c>
      <c r="D234" s="455" t="s">
        <v>451</v>
      </c>
      <c r="E234" s="459"/>
      <c r="F234" s="425"/>
      <c r="G234" s="425"/>
    </row>
    <row r="235" spans="1:7" x14ac:dyDescent="0.3">
      <c r="A235" s="402" t="s">
        <v>2236</v>
      </c>
      <c r="B235" s="403" t="s">
        <v>1701</v>
      </c>
      <c r="C235" s="455" t="s">
        <v>451</v>
      </c>
      <c r="D235" s="455" t="s">
        <v>451</v>
      </c>
      <c r="E235" s="459"/>
      <c r="F235" s="425"/>
      <c r="G235" s="425"/>
    </row>
    <row r="236" spans="1:7" x14ac:dyDescent="0.3">
      <c r="A236" s="402" t="s">
        <v>2237</v>
      </c>
      <c r="B236" s="403" t="s">
        <v>1701</v>
      </c>
      <c r="C236" s="455" t="s">
        <v>451</v>
      </c>
      <c r="D236" s="455" t="s">
        <v>451</v>
      </c>
      <c r="E236" s="459"/>
      <c r="F236" s="425"/>
      <c r="G236" s="425"/>
    </row>
    <row r="237" spans="1:7" x14ac:dyDescent="0.3">
      <c r="A237" s="402" t="s">
        <v>2238</v>
      </c>
      <c r="B237" s="403" t="s">
        <v>1701</v>
      </c>
      <c r="C237" s="455" t="s">
        <v>451</v>
      </c>
      <c r="D237" s="455" t="s">
        <v>451</v>
      </c>
      <c r="E237" s="459"/>
      <c r="F237" s="425"/>
      <c r="G237" s="425"/>
    </row>
    <row r="238" spans="1:7" x14ac:dyDescent="0.3">
      <c r="A238" s="402" t="s">
        <v>2239</v>
      </c>
      <c r="B238" s="403" t="s">
        <v>1701</v>
      </c>
      <c r="C238" s="455" t="s">
        <v>451</v>
      </c>
      <c r="D238" s="455" t="s">
        <v>451</v>
      </c>
      <c r="E238" s="459"/>
      <c r="F238" s="425"/>
      <c r="G238" s="425"/>
    </row>
    <row r="239" spans="1:7" x14ac:dyDescent="0.3">
      <c r="A239" s="402" t="s">
        <v>2240</v>
      </c>
      <c r="B239" s="482" t="s">
        <v>10</v>
      </c>
      <c r="C239" s="455">
        <f>+SUM(C215:C220)</f>
        <v>2725.8238685999995</v>
      </c>
      <c r="D239" s="455">
        <f>+SUM(D215:D220)</f>
        <v>759</v>
      </c>
      <c r="E239" s="459"/>
      <c r="F239" s="483">
        <f>SUM(F215:F238)</f>
        <v>1.0000000000000002</v>
      </c>
      <c r="G239" s="483">
        <f>SUM(G215:G238)</f>
        <v>1</v>
      </c>
    </row>
    <row r="240" spans="1:7" x14ac:dyDescent="0.3">
      <c r="A240" s="404"/>
      <c r="B240" s="404" t="s">
        <v>790</v>
      </c>
      <c r="C240" s="404" t="s">
        <v>777</v>
      </c>
      <c r="D240" s="404" t="s">
        <v>778</v>
      </c>
      <c r="E240" s="404"/>
      <c r="F240" s="404" t="s">
        <v>686</v>
      </c>
      <c r="G240" s="404" t="s">
        <v>779</v>
      </c>
    </row>
    <row r="241" spans="1:7" x14ac:dyDescent="0.3">
      <c r="A241" s="402" t="s">
        <v>2241</v>
      </c>
      <c r="B241" s="402" t="s">
        <v>792</v>
      </c>
      <c r="C241" s="484" t="s">
        <v>451</v>
      </c>
      <c r="D241" s="484"/>
      <c r="E241" s="484"/>
      <c r="F241" s="484"/>
      <c r="G241" s="484"/>
    </row>
    <row r="242" spans="1:7" x14ac:dyDescent="0.3">
      <c r="A242" s="402"/>
      <c r="B242" s="402"/>
      <c r="C242" s="484"/>
      <c r="D242" s="484"/>
      <c r="E242" s="484"/>
      <c r="F242" s="484"/>
      <c r="G242" s="484"/>
    </row>
    <row r="243" spans="1:7" x14ac:dyDescent="0.3">
      <c r="A243" s="402"/>
      <c r="B243" s="403" t="s">
        <v>793</v>
      </c>
      <c r="C243" s="484"/>
      <c r="D243" s="484"/>
      <c r="E243" s="484"/>
      <c r="F243" s="484"/>
      <c r="G243" s="484"/>
    </row>
    <row r="244" spans="1:7" x14ac:dyDescent="0.3">
      <c r="A244" s="402" t="s">
        <v>2242</v>
      </c>
      <c r="B244" s="402" t="s">
        <v>795</v>
      </c>
      <c r="C244" s="484" t="s">
        <v>451</v>
      </c>
      <c r="D244" s="484" t="s">
        <v>451</v>
      </c>
      <c r="E244" s="484"/>
      <c r="F244" s="484" t="s">
        <v>2271</v>
      </c>
      <c r="G244" s="484" t="s">
        <v>2271</v>
      </c>
    </row>
    <row r="245" spans="1:7" x14ac:dyDescent="0.3">
      <c r="A245" s="402" t="s">
        <v>2243</v>
      </c>
      <c r="B245" s="402" t="s">
        <v>797</v>
      </c>
      <c r="C245" s="484" t="s">
        <v>451</v>
      </c>
      <c r="D245" s="484" t="s">
        <v>451</v>
      </c>
      <c r="E245" s="484"/>
      <c r="F245" s="484" t="s">
        <v>2271</v>
      </c>
      <c r="G245" s="484" t="s">
        <v>2271</v>
      </c>
    </row>
    <row r="246" spans="1:7" x14ac:dyDescent="0.3">
      <c r="A246" s="402" t="s">
        <v>2244</v>
      </c>
      <c r="B246" s="402" t="s">
        <v>799</v>
      </c>
      <c r="C246" s="484" t="s">
        <v>451</v>
      </c>
      <c r="D246" s="484" t="s">
        <v>451</v>
      </c>
      <c r="E246" s="484"/>
      <c r="F246" s="484" t="s">
        <v>2271</v>
      </c>
      <c r="G246" s="484" t="s">
        <v>2271</v>
      </c>
    </row>
    <row r="247" spans="1:7" x14ac:dyDescent="0.3">
      <c r="A247" s="402" t="s">
        <v>2245</v>
      </c>
      <c r="B247" s="402" t="s">
        <v>801</v>
      </c>
      <c r="C247" s="484" t="s">
        <v>451</v>
      </c>
      <c r="D247" s="484" t="s">
        <v>451</v>
      </c>
      <c r="E247" s="484"/>
      <c r="F247" s="484" t="s">
        <v>2271</v>
      </c>
      <c r="G247" s="484" t="s">
        <v>2271</v>
      </c>
    </row>
    <row r="248" spans="1:7" x14ac:dyDescent="0.3">
      <c r="A248" s="402" t="s">
        <v>2246</v>
      </c>
      <c r="B248" s="402" t="s">
        <v>803</v>
      </c>
      <c r="C248" s="484" t="s">
        <v>451</v>
      </c>
      <c r="D248" s="484" t="s">
        <v>451</v>
      </c>
      <c r="E248" s="484"/>
      <c r="F248" s="484" t="s">
        <v>2271</v>
      </c>
      <c r="G248" s="484" t="s">
        <v>2271</v>
      </c>
    </row>
    <row r="249" spans="1:7" x14ac:dyDescent="0.3">
      <c r="A249" s="402" t="s">
        <v>2247</v>
      </c>
      <c r="B249" s="402" t="s">
        <v>805</v>
      </c>
      <c r="C249" s="484" t="s">
        <v>451</v>
      </c>
      <c r="D249" s="484" t="s">
        <v>451</v>
      </c>
      <c r="E249" s="484"/>
      <c r="F249" s="484" t="s">
        <v>2271</v>
      </c>
      <c r="G249" s="484" t="s">
        <v>2271</v>
      </c>
    </row>
    <row r="250" spans="1:7" x14ac:dyDescent="0.3">
      <c r="A250" s="402" t="s">
        <v>2248</v>
      </c>
      <c r="B250" s="402" t="s">
        <v>807</v>
      </c>
      <c r="C250" s="484" t="s">
        <v>451</v>
      </c>
      <c r="D250" s="484" t="s">
        <v>451</v>
      </c>
      <c r="E250" s="484"/>
      <c r="F250" s="484" t="s">
        <v>2271</v>
      </c>
      <c r="G250" s="484" t="s">
        <v>2271</v>
      </c>
    </row>
    <row r="251" spans="1:7" x14ac:dyDescent="0.3">
      <c r="A251" s="402" t="s">
        <v>2249</v>
      </c>
      <c r="B251" s="402" t="s">
        <v>809</v>
      </c>
      <c r="C251" s="484" t="s">
        <v>451</v>
      </c>
      <c r="D251" s="484" t="s">
        <v>451</v>
      </c>
      <c r="E251" s="484"/>
      <c r="F251" s="484" t="s">
        <v>2271</v>
      </c>
      <c r="G251" s="484" t="s">
        <v>2271</v>
      </c>
    </row>
    <row r="252" spans="1:7" x14ac:dyDescent="0.3">
      <c r="A252" s="402" t="s">
        <v>2250</v>
      </c>
      <c r="B252" s="482" t="s">
        <v>10</v>
      </c>
      <c r="C252" s="484">
        <v>0</v>
      </c>
      <c r="D252" s="484">
        <v>0</v>
      </c>
      <c r="E252" s="484"/>
      <c r="F252" s="484">
        <v>0</v>
      </c>
      <c r="G252" s="484">
        <v>0</v>
      </c>
    </row>
    <row r="253" spans="1:7" x14ac:dyDescent="0.3">
      <c r="A253" s="402" t="s">
        <v>2251</v>
      </c>
      <c r="B253" s="405" t="s">
        <v>811</v>
      </c>
      <c r="C253" s="484" t="s">
        <v>451</v>
      </c>
      <c r="D253" s="484"/>
      <c r="E253" s="484"/>
      <c r="F253" s="484" t="s">
        <v>2271</v>
      </c>
      <c r="G253" s="484" t="s">
        <v>2271</v>
      </c>
    </row>
    <row r="254" spans="1:7" x14ac:dyDescent="0.3">
      <c r="A254" s="402" t="s">
        <v>2252</v>
      </c>
      <c r="B254" s="405" t="s">
        <v>812</v>
      </c>
      <c r="C254" s="484" t="s">
        <v>451</v>
      </c>
      <c r="D254" s="484"/>
      <c r="E254" s="484"/>
      <c r="F254" s="484" t="s">
        <v>2271</v>
      </c>
      <c r="G254" s="484" t="s">
        <v>2271</v>
      </c>
    </row>
    <row r="255" spans="1:7" x14ac:dyDescent="0.3">
      <c r="A255" s="402" t="s">
        <v>2253</v>
      </c>
      <c r="B255" s="405" t="s">
        <v>813</v>
      </c>
      <c r="C255" s="484" t="s">
        <v>451</v>
      </c>
      <c r="D255" s="484"/>
      <c r="E255" s="484"/>
      <c r="F255" s="484" t="s">
        <v>2271</v>
      </c>
      <c r="G255" s="484" t="s">
        <v>2271</v>
      </c>
    </row>
    <row r="256" spans="1:7" x14ac:dyDescent="0.3">
      <c r="A256" s="402" t="s">
        <v>2254</v>
      </c>
      <c r="B256" s="405" t="s">
        <v>814</v>
      </c>
      <c r="C256" s="484" t="s">
        <v>451</v>
      </c>
      <c r="D256" s="484"/>
      <c r="E256" s="484"/>
      <c r="F256" s="484" t="s">
        <v>2271</v>
      </c>
      <c r="G256" s="484" t="s">
        <v>2271</v>
      </c>
    </row>
    <row r="257" spans="1:7" x14ac:dyDescent="0.3">
      <c r="A257" s="402" t="s">
        <v>2255</v>
      </c>
      <c r="B257" s="405" t="s">
        <v>815</v>
      </c>
      <c r="C257" s="484" t="s">
        <v>451</v>
      </c>
      <c r="D257" s="484"/>
      <c r="E257" s="484"/>
      <c r="F257" s="484" t="s">
        <v>2271</v>
      </c>
      <c r="G257" s="484" t="s">
        <v>2271</v>
      </c>
    </row>
    <row r="258" spans="1:7" x14ac:dyDescent="0.3">
      <c r="A258" s="402" t="s">
        <v>2256</v>
      </c>
      <c r="B258" s="405" t="s">
        <v>816</v>
      </c>
      <c r="C258" s="484" t="s">
        <v>451</v>
      </c>
      <c r="D258" s="484"/>
      <c r="E258" s="484"/>
      <c r="F258" s="484" t="s">
        <v>2271</v>
      </c>
      <c r="G258" s="484" t="s">
        <v>2271</v>
      </c>
    </row>
    <row r="259" spans="1:7" x14ac:dyDescent="0.3">
      <c r="A259" s="402" t="s">
        <v>2257</v>
      </c>
      <c r="B259" s="405"/>
      <c r="C259" s="402"/>
      <c r="D259" s="402"/>
      <c r="E259" s="402"/>
      <c r="F259" s="425"/>
      <c r="G259" s="425"/>
    </row>
    <row r="260" spans="1:7" x14ac:dyDescent="0.3">
      <c r="A260" s="402" t="s">
        <v>2258</v>
      </c>
      <c r="B260" s="405"/>
      <c r="C260" s="402"/>
      <c r="D260" s="402"/>
      <c r="E260" s="402"/>
      <c r="F260" s="425"/>
      <c r="G260" s="425"/>
    </row>
    <row r="261" spans="1:7" x14ac:dyDescent="0.3">
      <c r="A261" s="402" t="s">
        <v>2259</v>
      </c>
      <c r="B261" s="405"/>
      <c r="C261" s="402"/>
      <c r="D261" s="402"/>
      <c r="E261" s="402"/>
      <c r="F261" s="425"/>
      <c r="G261" s="425"/>
    </row>
    <row r="262" spans="1:7" x14ac:dyDescent="0.3">
      <c r="A262" s="404"/>
      <c r="B262" s="404" t="s">
        <v>817</v>
      </c>
      <c r="C262" s="404" t="s">
        <v>777</v>
      </c>
      <c r="D262" s="404" t="s">
        <v>778</v>
      </c>
      <c r="E262" s="404"/>
      <c r="F262" s="404" t="s">
        <v>686</v>
      </c>
      <c r="G262" s="404" t="s">
        <v>779</v>
      </c>
    </row>
    <row r="263" spans="1:7" x14ac:dyDescent="0.3">
      <c r="A263" s="402" t="s">
        <v>2260</v>
      </c>
      <c r="B263" s="402" t="s">
        <v>792</v>
      </c>
      <c r="C263" s="472">
        <v>0.38949595406004511</v>
      </c>
      <c r="D263" s="402"/>
      <c r="E263" s="402"/>
      <c r="F263" s="408"/>
      <c r="G263" s="408"/>
    </row>
    <row r="264" spans="1:7" x14ac:dyDescent="0.3">
      <c r="A264" s="402"/>
      <c r="B264" s="402"/>
      <c r="C264" s="402"/>
      <c r="D264" s="402"/>
      <c r="E264" s="402"/>
      <c r="F264" s="408"/>
      <c r="G264" s="408"/>
    </row>
    <row r="265" spans="1:7" x14ac:dyDescent="0.3">
      <c r="A265" s="402"/>
      <c r="B265" s="403" t="s">
        <v>793</v>
      </c>
      <c r="C265" s="402"/>
      <c r="D265" s="402"/>
      <c r="E265" s="402"/>
      <c r="F265" s="408"/>
      <c r="G265" s="408"/>
    </row>
    <row r="266" spans="1:7" x14ac:dyDescent="0.3">
      <c r="A266" s="402" t="s">
        <v>2261</v>
      </c>
      <c r="B266" s="402" t="s">
        <v>795</v>
      </c>
      <c r="C266" s="457">
        <v>2150.6713853299998</v>
      </c>
      <c r="D266" s="402" t="s">
        <v>451</v>
      </c>
      <c r="E266" s="402"/>
      <c r="F266" s="454">
        <f>IF($C$274=0,"",IF(C266="[for completion]","",IF(C266="","",C266/$C$274)))</f>
        <v>0.78899866205178482</v>
      </c>
      <c r="G266" s="454" t="str">
        <f>IF($D$274=0,"",IF(D266="[for completion]","",IF(D266="","",D266/$D$274)))</f>
        <v/>
      </c>
    </row>
    <row r="267" spans="1:7" x14ac:dyDescent="0.3">
      <c r="A267" s="402" t="s">
        <v>2262</v>
      </c>
      <c r="B267" s="402" t="s">
        <v>797</v>
      </c>
      <c r="C267" s="457">
        <v>111.74405539</v>
      </c>
      <c r="D267" s="402" t="s">
        <v>451</v>
      </c>
      <c r="E267" s="402"/>
      <c r="F267" s="454">
        <f t="shared" ref="F267:F273" si="0">IF($C$274=0,"",IF(C267="[for completion]","",IF(C267="","",C267/$C$274)))</f>
        <v>4.0994598615270238E-2</v>
      </c>
      <c r="G267" s="454" t="str">
        <f t="shared" ref="G267:G273" si="1">IF($D$274=0,"",IF(D267="[for completion]","",IF(D267="","",D267/$D$274)))</f>
        <v/>
      </c>
    </row>
    <row r="268" spans="1:7" x14ac:dyDescent="0.3">
      <c r="A268" s="402" t="s">
        <v>2263</v>
      </c>
      <c r="B268" s="402" t="s">
        <v>799</v>
      </c>
      <c r="C268" s="457">
        <v>100.16031906000001</v>
      </c>
      <c r="D268" s="402" t="s">
        <v>451</v>
      </c>
      <c r="E268" s="402"/>
      <c r="F268" s="454">
        <f t="shared" si="0"/>
        <v>3.6744971020709449E-2</v>
      </c>
      <c r="G268" s="454" t="str">
        <f t="shared" si="1"/>
        <v/>
      </c>
    </row>
    <row r="269" spans="1:7" x14ac:dyDescent="0.3">
      <c r="A269" s="402" t="s">
        <v>2264</v>
      </c>
      <c r="B269" s="402" t="s">
        <v>801</v>
      </c>
      <c r="C269" s="457">
        <v>84.793078930000007</v>
      </c>
      <c r="D269" s="402" t="s">
        <v>451</v>
      </c>
      <c r="E269" s="402"/>
      <c r="F269" s="454">
        <f t="shared" si="0"/>
        <v>3.1107321315271965E-2</v>
      </c>
      <c r="G269" s="454" t="str">
        <f t="shared" si="1"/>
        <v/>
      </c>
    </row>
    <row r="270" spans="1:7" x14ac:dyDescent="0.3">
      <c r="A270" s="402" t="s">
        <v>2265</v>
      </c>
      <c r="B270" s="402" t="s">
        <v>803</v>
      </c>
      <c r="C270" s="457">
        <v>65.831658689999998</v>
      </c>
      <c r="D270" s="402" t="s">
        <v>451</v>
      </c>
      <c r="E270" s="402"/>
      <c r="F270" s="454">
        <f t="shared" si="0"/>
        <v>2.415110508344346E-2</v>
      </c>
      <c r="G270" s="454" t="str">
        <f t="shared" si="1"/>
        <v/>
      </c>
    </row>
    <row r="271" spans="1:7" x14ac:dyDescent="0.3">
      <c r="A271" s="402" t="s">
        <v>2266</v>
      </c>
      <c r="B271" s="402" t="s">
        <v>805</v>
      </c>
      <c r="C271" s="457">
        <v>57.956303400000003</v>
      </c>
      <c r="D271" s="402" t="s">
        <v>451</v>
      </c>
      <c r="E271" s="402"/>
      <c r="F271" s="454">
        <f t="shared" si="0"/>
        <v>2.1261939946744059E-2</v>
      </c>
      <c r="G271" s="454" t="str">
        <f t="shared" si="1"/>
        <v/>
      </c>
    </row>
    <row r="272" spans="1:7" x14ac:dyDescent="0.3">
      <c r="A272" s="402" t="s">
        <v>2267</v>
      </c>
      <c r="B272" s="402" t="s">
        <v>807</v>
      </c>
      <c r="C272" s="457">
        <v>44.980551259999999</v>
      </c>
      <c r="D272" s="402" t="s">
        <v>451</v>
      </c>
      <c r="E272" s="402"/>
      <c r="F272" s="454">
        <f t="shared" si="0"/>
        <v>1.6501635258910644E-2</v>
      </c>
      <c r="G272" s="454" t="str">
        <f t="shared" si="1"/>
        <v/>
      </c>
    </row>
    <row r="273" spans="1:7" x14ac:dyDescent="0.3">
      <c r="A273" s="402" t="s">
        <v>2268</v>
      </c>
      <c r="B273" s="402" t="s">
        <v>809</v>
      </c>
      <c r="C273" s="457">
        <v>109.68651656000002</v>
      </c>
      <c r="D273" s="402" t="s">
        <v>451</v>
      </c>
      <c r="E273" s="402"/>
      <c r="F273" s="454">
        <f t="shared" si="0"/>
        <v>4.0239766707865429E-2</v>
      </c>
      <c r="G273" s="454" t="str">
        <f t="shared" si="1"/>
        <v/>
      </c>
    </row>
    <row r="274" spans="1:7" x14ac:dyDescent="0.3">
      <c r="A274" s="402" t="s">
        <v>2269</v>
      </c>
      <c r="B274" s="482" t="s">
        <v>10</v>
      </c>
      <c r="C274" s="435">
        <v>2725.8238686199998</v>
      </c>
      <c r="D274" s="435">
        <v>0</v>
      </c>
      <c r="E274" s="402"/>
      <c r="F274" s="483">
        <f>SUM(F266:F273)</f>
        <v>1</v>
      </c>
      <c r="G274" s="483">
        <f>SUM(G266:G273)</f>
        <v>0</v>
      </c>
    </row>
    <row r="275" spans="1:7" x14ac:dyDescent="0.3">
      <c r="A275" s="402" t="s">
        <v>2270</v>
      </c>
      <c r="B275" s="405" t="s">
        <v>811</v>
      </c>
      <c r="C275" s="457">
        <v>28.67956452</v>
      </c>
      <c r="D275" s="457"/>
      <c r="E275" s="402"/>
      <c r="F275" s="425" t="s">
        <v>2271</v>
      </c>
      <c r="G275" s="425" t="s">
        <v>2271</v>
      </c>
    </row>
    <row r="276" spans="1:7" x14ac:dyDescent="0.3">
      <c r="A276" s="402" t="s">
        <v>2272</v>
      </c>
      <c r="B276" s="405" t="s">
        <v>812</v>
      </c>
      <c r="C276" s="457">
        <v>37.728338590000007</v>
      </c>
      <c r="D276" s="457"/>
      <c r="E276" s="402"/>
      <c r="F276" s="425" t="s">
        <v>2271</v>
      </c>
      <c r="G276" s="425" t="s">
        <v>2271</v>
      </c>
    </row>
    <row r="277" spans="1:7" x14ac:dyDescent="0.3">
      <c r="A277" s="402" t="s">
        <v>2273</v>
      </c>
      <c r="B277" s="405" t="s">
        <v>813</v>
      </c>
      <c r="C277" s="457">
        <v>22.069275090000001</v>
      </c>
      <c r="D277" s="457"/>
      <c r="E277" s="402"/>
      <c r="F277" s="425" t="s">
        <v>2271</v>
      </c>
      <c r="G277" s="425" t="s">
        <v>2271</v>
      </c>
    </row>
    <row r="278" spans="1:7" x14ac:dyDescent="0.3">
      <c r="A278" s="402" t="s">
        <v>2274</v>
      </c>
      <c r="B278" s="405" t="s">
        <v>814</v>
      </c>
      <c r="C278" s="457">
        <v>13.537099789999999</v>
      </c>
      <c r="D278" s="457"/>
      <c r="E278" s="402"/>
      <c r="F278" s="425" t="s">
        <v>2271</v>
      </c>
      <c r="G278" s="425" t="s">
        <v>2271</v>
      </c>
    </row>
    <row r="279" spans="1:7" x14ac:dyDescent="0.3">
      <c r="A279" s="402" t="s">
        <v>2275</v>
      </c>
      <c r="B279" s="405" t="s">
        <v>815</v>
      </c>
      <c r="C279" s="457">
        <v>2.7275407</v>
      </c>
      <c r="D279" s="457"/>
      <c r="E279" s="402"/>
      <c r="F279" s="425" t="s">
        <v>2271</v>
      </c>
      <c r="G279" s="425" t="s">
        <v>2271</v>
      </c>
    </row>
    <row r="280" spans="1:7" x14ac:dyDescent="0.3">
      <c r="A280" s="402" t="s">
        <v>2276</v>
      </c>
      <c r="B280" s="405" t="s">
        <v>816</v>
      </c>
      <c r="C280" s="457">
        <v>4.9446978699999997</v>
      </c>
      <c r="D280" s="457"/>
      <c r="E280" s="402"/>
      <c r="F280" s="425" t="s">
        <v>2271</v>
      </c>
      <c r="G280" s="425" t="s">
        <v>2271</v>
      </c>
    </row>
    <row r="281" spans="1:7" x14ac:dyDescent="0.3">
      <c r="A281" s="402" t="s">
        <v>2277</v>
      </c>
      <c r="B281" s="405"/>
      <c r="C281" s="402"/>
      <c r="D281" s="402"/>
      <c r="E281" s="402"/>
      <c r="F281" s="485"/>
      <c r="G281" s="485"/>
    </row>
    <row r="282" spans="1:7" x14ac:dyDescent="0.3">
      <c r="A282" s="402" t="s">
        <v>2278</v>
      </c>
      <c r="B282" s="405"/>
      <c r="C282" s="402"/>
      <c r="D282" s="402"/>
      <c r="E282" s="402"/>
      <c r="F282" s="485"/>
      <c r="G282" s="485"/>
    </row>
    <row r="283" spans="1:7" x14ac:dyDescent="0.3">
      <c r="A283" s="402" t="s">
        <v>2279</v>
      </c>
      <c r="B283" s="405"/>
      <c r="C283" s="402"/>
      <c r="D283" s="402"/>
      <c r="E283" s="402"/>
      <c r="F283" s="485"/>
      <c r="G283" s="485"/>
    </row>
    <row r="284" spans="1:7" x14ac:dyDescent="0.3">
      <c r="A284" s="404"/>
      <c r="B284" s="404" t="s">
        <v>834</v>
      </c>
      <c r="C284" s="404" t="s">
        <v>686</v>
      </c>
      <c r="D284" s="404"/>
      <c r="E284" s="404"/>
      <c r="F284" s="404"/>
      <c r="G284" s="404"/>
    </row>
    <row r="285" spans="1:7" x14ac:dyDescent="0.3">
      <c r="A285" s="402" t="s">
        <v>2280</v>
      </c>
      <c r="B285" s="402" t="s">
        <v>836</v>
      </c>
      <c r="C285" s="466">
        <v>2.3933203370732269E-4</v>
      </c>
      <c r="D285" s="402"/>
      <c r="E285" s="459"/>
      <c r="F285" s="459"/>
      <c r="G285" s="459"/>
    </row>
    <row r="286" spans="1:7" x14ac:dyDescent="0.3">
      <c r="A286" s="402" t="s">
        <v>2281</v>
      </c>
      <c r="B286" s="402" t="s">
        <v>838</v>
      </c>
      <c r="C286" s="466">
        <v>0</v>
      </c>
      <c r="D286" s="402"/>
      <c r="E286" s="459"/>
      <c r="F286" s="459"/>
      <c r="G286" s="406"/>
    </row>
    <row r="287" spans="1:7" x14ac:dyDescent="0.3">
      <c r="A287" s="402" t="s">
        <v>2282</v>
      </c>
      <c r="B287" s="402" t="s">
        <v>840</v>
      </c>
      <c r="C287" s="466">
        <v>1.3525347079353109E-3</v>
      </c>
      <c r="D287" s="402"/>
      <c r="E287" s="459"/>
      <c r="F287" s="459"/>
      <c r="G287" s="406"/>
    </row>
    <row r="288" spans="1:7" x14ac:dyDescent="0.3">
      <c r="A288" s="402" t="s">
        <v>2283</v>
      </c>
      <c r="B288" s="402" t="s">
        <v>2284</v>
      </c>
      <c r="C288" s="466">
        <v>0.99840813324368283</v>
      </c>
      <c r="D288" s="402"/>
      <c r="E288" s="459"/>
      <c r="F288" s="459"/>
      <c r="G288" s="406"/>
    </row>
    <row r="289" spans="1:7" x14ac:dyDescent="0.3">
      <c r="A289" s="402" t="s">
        <v>2285</v>
      </c>
      <c r="B289" s="403" t="s">
        <v>2286</v>
      </c>
      <c r="C289" s="466">
        <v>0</v>
      </c>
      <c r="D289" s="407"/>
      <c r="E289" s="407"/>
      <c r="F289" s="438"/>
      <c r="G289" s="438"/>
    </row>
    <row r="290" spans="1:7" x14ac:dyDescent="0.3">
      <c r="A290" s="402" t="s">
        <v>2287</v>
      </c>
      <c r="B290" s="402" t="s">
        <v>9</v>
      </c>
      <c r="C290" s="408">
        <v>1.4674483850285469E-11</v>
      </c>
      <c r="D290" s="402"/>
      <c r="E290" s="459"/>
      <c r="F290" s="459"/>
      <c r="G290" s="406"/>
    </row>
    <row r="291" spans="1:7" x14ac:dyDescent="0.3">
      <c r="A291" s="402" t="s">
        <v>2288</v>
      </c>
      <c r="B291" s="405" t="s">
        <v>668</v>
      </c>
      <c r="C291" s="408">
        <v>0</v>
      </c>
      <c r="D291" s="402"/>
      <c r="E291" s="459"/>
      <c r="F291" s="459"/>
      <c r="G291" s="406"/>
    </row>
    <row r="292" spans="1:7" x14ac:dyDescent="0.3">
      <c r="A292" s="402" t="s">
        <v>2289</v>
      </c>
      <c r="B292" s="405" t="s">
        <v>846</v>
      </c>
      <c r="C292" s="466">
        <v>1.3525347079353109E-3</v>
      </c>
      <c r="D292" s="402"/>
      <c r="E292" s="459"/>
      <c r="F292" s="459"/>
      <c r="G292" s="406"/>
    </row>
    <row r="293" spans="1:7" x14ac:dyDescent="0.3">
      <c r="A293" s="402" t="s">
        <v>2290</v>
      </c>
      <c r="B293" s="405" t="s">
        <v>848</v>
      </c>
      <c r="C293" s="466">
        <v>0</v>
      </c>
      <c r="D293" s="402"/>
      <c r="E293" s="459"/>
      <c r="F293" s="459"/>
      <c r="G293" s="406"/>
    </row>
    <row r="294" spans="1:7" x14ac:dyDescent="0.3">
      <c r="A294" s="402" t="s">
        <v>2291</v>
      </c>
      <c r="B294" s="405" t="s">
        <v>850</v>
      </c>
      <c r="C294" s="466">
        <v>0</v>
      </c>
      <c r="D294" s="402"/>
      <c r="E294" s="459"/>
      <c r="F294" s="459"/>
      <c r="G294" s="406"/>
    </row>
    <row r="295" spans="1:7" x14ac:dyDescent="0.3">
      <c r="A295" s="402" t="s">
        <v>2292</v>
      </c>
      <c r="B295" s="405" t="s">
        <v>1986</v>
      </c>
      <c r="C295" s="466"/>
      <c r="D295" s="402"/>
      <c r="E295" s="459"/>
      <c r="F295" s="459"/>
      <c r="G295" s="406"/>
    </row>
    <row r="296" spans="1:7" x14ac:dyDescent="0.3">
      <c r="A296" s="402" t="s">
        <v>2293</v>
      </c>
      <c r="B296" s="405" t="s">
        <v>1986</v>
      </c>
      <c r="C296" s="466"/>
      <c r="D296" s="402"/>
      <c r="E296" s="459"/>
      <c r="F296" s="459"/>
      <c r="G296" s="406"/>
    </row>
    <row r="297" spans="1:7" x14ac:dyDescent="0.3">
      <c r="A297" s="402" t="s">
        <v>2294</v>
      </c>
      <c r="B297" s="405" t="s">
        <v>1986</v>
      </c>
      <c r="C297" s="466"/>
      <c r="D297" s="402"/>
      <c r="E297" s="459"/>
      <c r="F297" s="459"/>
      <c r="G297" s="406"/>
    </row>
    <row r="298" spans="1:7" x14ac:dyDescent="0.3">
      <c r="A298" s="402" t="s">
        <v>2295</v>
      </c>
      <c r="B298" s="405" t="s">
        <v>1986</v>
      </c>
      <c r="C298" s="466"/>
      <c r="D298" s="402"/>
      <c r="E298" s="459"/>
      <c r="F298" s="459"/>
      <c r="G298" s="406"/>
    </row>
    <row r="299" spans="1:7" x14ac:dyDescent="0.3">
      <c r="A299" s="402" t="s">
        <v>2296</v>
      </c>
      <c r="B299" s="405" t="s">
        <v>1986</v>
      </c>
      <c r="C299" s="466"/>
      <c r="D299" s="402"/>
      <c r="E299" s="459"/>
      <c r="F299" s="459"/>
      <c r="G299" s="406"/>
    </row>
    <row r="300" spans="1:7" x14ac:dyDescent="0.3">
      <c r="A300" s="402" t="s">
        <v>2297</v>
      </c>
      <c r="B300" s="405" t="s">
        <v>1986</v>
      </c>
      <c r="C300" s="466"/>
      <c r="D300" s="402"/>
      <c r="E300" s="459"/>
      <c r="F300" s="459"/>
      <c r="G300" s="406"/>
    </row>
    <row r="301" spans="1:7" x14ac:dyDescent="0.3">
      <c r="A301" s="404"/>
      <c r="B301" s="404" t="s">
        <v>851</v>
      </c>
      <c r="C301" s="404" t="s">
        <v>686</v>
      </c>
      <c r="D301" s="404"/>
      <c r="E301" s="404"/>
      <c r="F301" s="404"/>
      <c r="G301" s="404"/>
    </row>
    <row r="302" spans="1:7" x14ac:dyDescent="0.3">
      <c r="A302" s="402" t="s">
        <v>2298</v>
      </c>
      <c r="B302" s="402" t="s">
        <v>2299</v>
      </c>
      <c r="C302" s="469">
        <v>1</v>
      </c>
      <c r="D302" s="402"/>
      <c r="E302" s="406"/>
      <c r="F302" s="406"/>
      <c r="G302" s="406"/>
    </row>
    <row r="303" spans="1:7" x14ac:dyDescent="0.3">
      <c r="A303" s="402" t="s">
        <v>2300</v>
      </c>
      <c r="B303" s="402" t="s">
        <v>854</v>
      </c>
      <c r="C303" s="469">
        <v>0</v>
      </c>
      <c r="D303" s="402"/>
      <c r="E303" s="406"/>
      <c r="F303" s="406"/>
      <c r="G303" s="406"/>
    </row>
    <row r="304" spans="1:7" x14ac:dyDescent="0.3">
      <c r="A304" s="402" t="s">
        <v>2301</v>
      </c>
      <c r="B304" s="402" t="s">
        <v>9</v>
      </c>
      <c r="C304" s="469">
        <v>0</v>
      </c>
      <c r="D304" s="402"/>
      <c r="E304" s="406"/>
      <c r="F304" s="406"/>
      <c r="G304" s="406"/>
    </row>
    <row r="305" spans="1:7" x14ac:dyDescent="0.3">
      <c r="A305" s="402" t="s">
        <v>2302</v>
      </c>
      <c r="B305" s="402"/>
      <c r="C305" s="433"/>
      <c r="D305" s="402"/>
      <c r="E305" s="406"/>
      <c r="F305" s="406"/>
      <c r="G305" s="406"/>
    </row>
    <row r="306" spans="1:7" x14ac:dyDescent="0.3">
      <c r="A306" s="402" t="s">
        <v>2303</v>
      </c>
      <c r="B306" s="402"/>
      <c r="C306" s="433"/>
      <c r="D306" s="402"/>
      <c r="E306" s="406"/>
      <c r="F306" s="406"/>
      <c r="G306" s="406"/>
    </row>
    <row r="307" spans="1:7" x14ac:dyDescent="0.3">
      <c r="A307" s="402" t="s">
        <v>2304</v>
      </c>
      <c r="B307" s="402"/>
      <c r="C307" s="433"/>
      <c r="D307" s="402"/>
      <c r="E307" s="406"/>
      <c r="F307" s="406"/>
      <c r="G307" s="406"/>
    </row>
    <row r="308" spans="1:7" x14ac:dyDescent="0.3">
      <c r="A308" s="404"/>
      <c r="B308" s="404" t="s">
        <v>2305</v>
      </c>
      <c r="C308" s="404" t="s">
        <v>442</v>
      </c>
      <c r="D308" s="404" t="s">
        <v>1698</v>
      </c>
      <c r="E308" s="404"/>
      <c r="F308" s="404" t="s">
        <v>686</v>
      </c>
      <c r="G308" s="404" t="s">
        <v>1699</v>
      </c>
    </row>
    <row r="309" spans="1:7" x14ac:dyDescent="0.3">
      <c r="A309" s="402" t="s">
        <v>2306</v>
      </c>
      <c r="B309" s="403" t="s">
        <v>144</v>
      </c>
      <c r="C309" s="457">
        <v>38.123012509999995</v>
      </c>
      <c r="D309" s="457">
        <v>4</v>
      </c>
      <c r="E309" s="427"/>
      <c r="F309" s="454">
        <f>IF($C$327=0,"",IF(C309="[for completion]","",IF(C309="","",C309/$C$327)))</f>
        <v>1.3985867887142813E-2</v>
      </c>
      <c r="G309" s="454">
        <f>IF($D$327=0,"",IF(D309="[for completion]","",IF(D309="","",D309/$D$327)))</f>
        <v>1.6260162601626018E-2</v>
      </c>
    </row>
    <row r="310" spans="1:7" x14ac:dyDescent="0.3">
      <c r="A310" s="402" t="s">
        <v>2307</v>
      </c>
      <c r="B310" s="403" t="s">
        <v>1838</v>
      </c>
      <c r="C310" s="457">
        <v>102.23279319</v>
      </c>
      <c r="D310" s="457">
        <v>19</v>
      </c>
      <c r="E310" s="427"/>
      <c r="F310" s="454">
        <f t="shared" ref="F310:F322" si="2">IF($C$327=0,"",IF(C310="[for completion]","",IF(C310="","",C310/$C$327)))</f>
        <v>3.7505282115726839E-2</v>
      </c>
      <c r="G310" s="454">
        <f t="shared" ref="G310:G322" si="3">IF($D$327=0,"",IF(D310="[for completion]","",IF(D310="","",D310/$D$327)))</f>
        <v>7.7235772357723581E-2</v>
      </c>
    </row>
    <row r="311" spans="1:7" x14ac:dyDescent="0.3">
      <c r="A311" s="402" t="s">
        <v>2308</v>
      </c>
      <c r="B311" s="403" t="s">
        <v>1839</v>
      </c>
      <c r="C311" s="457">
        <v>1301.2481541</v>
      </c>
      <c r="D311" s="457">
        <v>83</v>
      </c>
      <c r="E311" s="427"/>
      <c r="F311" s="454">
        <f t="shared" si="2"/>
        <v>0.47737792932437528</v>
      </c>
      <c r="G311" s="454">
        <f t="shared" si="3"/>
        <v>0.33739837398373984</v>
      </c>
    </row>
    <row r="312" spans="1:7" x14ac:dyDescent="0.3">
      <c r="A312" s="402" t="s">
        <v>2309</v>
      </c>
      <c r="B312" s="403" t="s">
        <v>1840</v>
      </c>
      <c r="C312" s="457">
        <v>509.88975070999999</v>
      </c>
      <c r="D312" s="457">
        <v>54</v>
      </c>
      <c r="E312" s="427"/>
      <c r="F312" s="454">
        <f t="shared" si="2"/>
        <v>0.1870589499863804</v>
      </c>
      <c r="G312" s="454">
        <f t="shared" si="3"/>
        <v>0.21951219512195122</v>
      </c>
    </row>
    <row r="313" spans="1:7" x14ac:dyDescent="0.3">
      <c r="A313" s="402" t="s">
        <v>2310</v>
      </c>
      <c r="B313" s="403" t="s">
        <v>1841</v>
      </c>
      <c r="C313" s="457">
        <v>109.81506653</v>
      </c>
      <c r="D313" s="457">
        <v>19</v>
      </c>
      <c r="E313" s="427"/>
      <c r="F313" s="454">
        <f t="shared" si="2"/>
        <v>4.0286926750699711E-2</v>
      </c>
      <c r="G313" s="454">
        <f t="shared" si="3"/>
        <v>7.7235772357723581E-2</v>
      </c>
    </row>
    <row r="314" spans="1:7" x14ac:dyDescent="0.3">
      <c r="A314" s="402" t="s">
        <v>2311</v>
      </c>
      <c r="B314" s="403" t="s">
        <v>1842</v>
      </c>
      <c r="C314" s="457">
        <v>33.31865835</v>
      </c>
      <c r="D314" s="457">
        <v>3</v>
      </c>
      <c r="E314" s="427"/>
      <c r="F314" s="454">
        <f t="shared" si="2"/>
        <v>1.2223335019437787E-2</v>
      </c>
      <c r="G314" s="454">
        <f t="shared" si="3"/>
        <v>1.2195121951219513E-2</v>
      </c>
    </row>
    <row r="315" spans="1:7" x14ac:dyDescent="0.3">
      <c r="A315" s="402" t="s">
        <v>2312</v>
      </c>
      <c r="B315" s="403" t="s">
        <v>1843</v>
      </c>
      <c r="C315" s="457">
        <v>2.9747669999999997E-2</v>
      </c>
      <c r="D315" s="457">
        <v>1</v>
      </c>
      <c r="E315" s="427"/>
      <c r="F315" s="454">
        <f t="shared" si="2"/>
        <v>1.0913276658322552E-5</v>
      </c>
      <c r="G315" s="454">
        <f t="shared" si="3"/>
        <v>4.0650406504065045E-3</v>
      </c>
    </row>
    <row r="316" spans="1:7" x14ac:dyDescent="0.3">
      <c r="A316" s="402" t="s">
        <v>2313</v>
      </c>
      <c r="B316" s="403" t="s">
        <v>1849</v>
      </c>
      <c r="C316" s="457">
        <v>0</v>
      </c>
      <c r="D316" s="457">
        <v>0</v>
      </c>
      <c r="E316" s="427"/>
      <c r="F316" s="454">
        <f t="shared" si="2"/>
        <v>0</v>
      </c>
      <c r="G316" s="454">
        <f t="shared" si="3"/>
        <v>0</v>
      </c>
    </row>
    <row r="317" spans="1:7" x14ac:dyDescent="0.3">
      <c r="A317" s="402" t="s">
        <v>2314</v>
      </c>
      <c r="B317" s="403" t="s">
        <v>1844</v>
      </c>
      <c r="C317" s="457">
        <v>0</v>
      </c>
      <c r="D317" s="457">
        <v>0</v>
      </c>
      <c r="E317" s="427"/>
      <c r="F317" s="454">
        <f t="shared" si="2"/>
        <v>0</v>
      </c>
      <c r="G317" s="454">
        <f t="shared" si="3"/>
        <v>0</v>
      </c>
    </row>
    <row r="318" spans="1:7" x14ac:dyDescent="0.3">
      <c r="A318" s="402" t="s">
        <v>2315</v>
      </c>
      <c r="B318" s="403" t="s">
        <v>1845</v>
      </c>
      <c r="C318" s="457">
        <v>410.66972404000001</v>
      </c>
      <c r="D318" s="457">
        <v>39</v>
      </c>
      <c r="E318" s="427"/>
      <c r="F318" s="454">
        <f t="shared" si="2"/>
        <v>0.15065893609971795</v>
      </c>
      <c r="G318" s="454">
        <f t="shared" si="3"/>
        <v>0.15853658536585366</v>
      </c>
    </row>
    <row r="319" spans="1:7" x14ac:dyDescent="0.3">
      <c r="A319" s="402" t="s">
        <v>2316</v>
      </c>
      <c r="B319" s="403" t="s">
        <v>1846</v>
      </c>
      <c r="C319" s="457">
        <v>220.43432332</v>
      </c>
      <c r="D319" s="457">
        <v>23</v>
      </c>
      <c r="E319" s="427"/>
      <c r="F319" s="454">
        <f t="shared" si="2"/>
        <v>8.0868879995686482E-2</v>
      </c>
      <c r="G319" s="454">
        <f t="shared" si="3"/>
        <v>9.3495934959349589E-2</v>
      </c>
    </row>
    <row r="320" spans="1:7" x14ac:dyDescent="0.3">
      <c r="A320" s="402" t="s">
        <v>2317</v>
      </c>
      <c r="B320" s="403" t="s">
        <v>1847</v>
      </c>
      <c r="C320" s="457">
        <v>0</v>
      </c>
      <c r="D320" s="457">
        <v>0</v>
      </c>
      <c r="E320" s="427"/>
      <c r="F320" s="454">
        <f t="shared" si="2"/>
        <v>0</v>
      </c>
      <c r="G320" s="454">
        <f t="shared" si="3"/>
        <v>0</v>
      </c>
    </row>
    <row r="321" spans="1:7" x14ac:dyDescent="0.3">
      <c r="A321" s="402" t="s">
        <v>2318</v>
      </c>
      <c r="B321" s="403" t="s">
        <v>1848</v>
      </c>
      <c r="C321" s="457">
        <v>0</v>
      </c>
      <c r="D321" s="457">
        <v>0</v>
      </c>
      <c r="E321" s="427"/>
      <c r="F321" s="454">
        <f t="shared" si="2"/>
        <v>0</v>
      </c>
      <c r="G321" s="454">
        <f t="shared" si="3"/>
        <v>0</v>
      </c>
    </row>
    <row r="322" spans="1:7" x14ac:dyDescent="0.3">
      <c r="A322" s="402" t="s">
        <v>2319</v>
      </c>
      <c r="B322" s="403" t="s">
        <v>1967</v>
      </c>
      <c r="C322" s="457">
        <v>6.2638189999999996E-2</v>
      </c>
      <c r="D322" s="457">
        <v>1</v>
      </c>
      <c r="E322" s="427"/>
      <c r="F322" s="454">
        <f t="shared" si="2"/>
        <v>2.297954417426888E-5</v>
      </c>
      <c r="G322" s="454">
        <f t="shared" si="3"/>
        <v>4.0650406504065045E-3</v>
      </c>
    </row>
    <row r="323" spans="1:7" x14ac:dyDescent="0.3">
      <c r="A323" s="402" t="s">
        <v>2320</v>
      </c>
      <c r="B323" s="403" t="s">
        <v>1701</v>
      </c>
      <c r="C323" s="455" t="s">
        <v>451</v>
      </c>
      <c r="D323" s="457" t="s">
        <v>451</v>
      </c>
      <c r="E323" s="427"/>
      <c r="F323" s="454"/>
      <c r="G323" s="425"/>
    </row>
    <row r="324" spans="1:7" x14ac:dyDescent="0.3">
      <c r="A324" s="402" t="s">
        <v>2321</v>
      </c>
      <c r="B324" s="403" t="s">
        <v>1701</v>
      </c>
      <c r="C324" s="455" t="s">
        <v>451</v>
      </c>
      <c r="D324" s="457" t="s">
        <v>451</v>
      </c>
      <c r="E324" s="427"/>
      <c r="F324" s="425"/>
      <c r="G324" s="425"/>
    </row>
    <row r="325" spans="1:7" x14ac:dyDescent="0.3">
      <c r="A325" s="402" t="s">
        <v>2322</v>
      </c>
      <c r="B325" s="403" t="s">
        <v>1701</v>
      </c>
      <c r="C325" s="455" t="s">
        <v>451</v>
      </c>
      <c r="D325" s="455" t="s">
        <v>451</v>
      </c>
      <c r="E325" s="427"/>
      <c r="F325" s="425"/>
      <c r="G325" s="425"/>
    </row>
    <row r="326" spans="1:7" x14ac:dyDescent="0.3">
      <c r="A326" s="402" t="s">
        <v>2323</v>
      </c>
      <c r="B326" s="403" t="s">
        <v>1719</v>
      </c>
      <c r="C326" s="457">
        <v>0</v>
      </c>
      <c r="D326" s="457">
        <v>0</v>
      </c>
      <c r="E326" s="427"/>
      <c r="F326" s="454">
        <f>IF($C$327=0,"",IF(C326="[for completion]","",IF(C326="","",C326/$C$327)))</f>
        <v>0</v>
      </c>
      <c r="G326" s="454">
        <f t="shared" ref="G326" si="4">IF($D$327=0,"",IF(D326="[for completion]","",IF(D326="","",D326/$D$327)))</f>
        <v>0</v>
      </c>
    </row>
    <row r="327" spans="1:7" x14ac:dyDescent="0.3">
      <c r="A327" s="402" t="s">
        <v>2324</v>
      </c>
      <c r="B327" s="403" t="s">
        <v>10</v>
      </c>
      <c r="C327" s="426">
        <f>+SUM(C309:C326)</f>
        <v>2725.8238686100003</v>
      </c>
      <c r="D327" s="426">
        <f>+SUM(D309:D326)</f>
        <v>246</v>
      </c>
      <c r="E327" s="427"/>
      <c r="F327" s="486">
        <f>SUM(F309:F326)</f>
        <v>0.99999999999999989</v>
      </c>
      <c r="G327" s="486">
        <f>SUM(G309:G326)</f>
        <v>1</v>
      </c>
    </row>
    <row r="328" spans="1:7" x14ac:dyDescent="0.3">
      <c r="A328" s="402" t="s">
        <v>2325</v>
      </c>
      <c r="B328" s="403"/>
      <c r="C328" s="402"/>
      <c r="D328" s="402"/>
      <c r="E328" s="427"/>
      <c r="F328" s="427"/>
      <c r="G328" s="427"/>
    </row>
    <row r="329" spans="1:7" x14ac:dyDescent="0.3">
      <c r="A329" s="402" t="s">
        <v>2326</v>
      </c>
      <c r="B329" s="403"/>
      <c r="C329" s="402"/>
      <c r="D329" s="402"/>
      <c r="E329" s="427"/>
      <c r="F329" s="427"/>
      <c r="G329" s="427"/>
    </row>
    <row r="330" spans="1:7" x14ac:dyDescent="0.3">
      <c r="A330" s="402" t="s">
        <v>2327</v>
      </c>
      <c r="B330" s="403"/>
      <c r="C330" s="402"/>
      <c r="D330" s="402"/>
      <c r="E330" s="427"/>
      <c r="F330" s="427"/>
      <c r="G330" s="427"/>
    </row>
    <row r="331" spans="1:7" x14ac:dyDescent="0.3">
      <c r="A331" s="404"/>
      <c r="B331" s="404" t="s">
        <v>2328</v>
      </c>
      <c r="C331" s="404" t="s">
        <v>442</v>
      </c>
      <c r="D331" s="404" t="s">
        <v>1698</v>
      </c>
      <c r="E331" s="404"/>
      <c r="F331" s="404" t="s">
        <v>686</v>
      </c>
      <c r="G331" s="404" t="s">
        <v>1699</v>
      </c>
    </row>
    <row r="332" spans="1:7" x14ac:dyDescent="0.3">
      <c r="A332" s="402" t="s">
        <v>2329</v>
      </c>
      <c r="B332" s="403" t="s">
        <v>1925</v>
      </c>
      <c r="C332" s="457">
        <v>38.123012509999995</v>
      </c>
      <c r="D332" s="457">
        <v>4</v>
      </c>
      <c r="E332" s="427"/>
      <c r="F332" s="454">
        <f>IF($C$350=0,"",IF(C332="[for completion]","",IF(C332="","",C332/$C$350)))</f>
        <v>1.3985867887142813E-2</v>
      </c>
      <c r="G332" s="454">
        <f>IF($D$350=0,"",IF(D332="[for completion]","",IF(D332="","",D332/$D$350)))</f>
        <v>2.185792349726776E-2</v>
      </c>
    </row>
    <row r="333" spans="1:7" x14ac:dyDescent="0.3">
      <c r="A333" s="402" t="s">
        <v>2330</v>
      </c>
      <c r="B333" s="403" t="s">
        <v>1926</v>
      </c>
      <c r="C333" s="457">
        <v>102.23279319</v>
      </c>
      <c r="D333" s="457">
        <v>19</v>
      </c>
      <c r="E333" s="427"/>
      <c r="F333" s="454">
        <f t="shared" ref="F333:F338" si="5">IF($C$350=0,"",IF(C333="[for completion]","",IF(C333="","",C333/$C$350)))</f>
        <v>3.7505282115726839E-2</v>
      </c>
      <c r="G333" s="454">
        <f t="shared" ref="G333:G338" si="6">IF($D$350=0,"",IF(D333="[for completion]","",IF(D333="","",D333/$D$350)))</f>
        <v>0.10382513661202186</v>
      </c>
    </row>
    <row r="334" spans="1:7" x14ac:dyDescent="0.3">
      <c r="A334" s="402" t="s">
        <v>2331</v>
      </c>
      <c r="B334" s="403" t="s">
        <v>1927</v>
      </c>
      <c r="C334" s="457">
        <v>1301.2481541</v>
      </c>
      <c r="D334" s="457">
        <v>83</v>
      </c>
      <c r="E334" s="427"/>
      <c r="F334" s="454">
        <f t="shared" si="5"/>
        <v>0.47737792932437528</v>
      </c>
      <c r="G334" s="454">
        <f t="shared" si="6"/>
        <v>0.45355191256830601</v>
      </c>
    </row>
    <row r="335" spans="1:7" x14ac:dyDescent="0.3">
      <c r="A335" s="402" t="s">
        <v>2332</v>
      </c>
      <c r="B335" s="403" t="s">
        <v>1928</v>
      </c>
      <c r="C335" s="457">
        <v>509.88975070999999</v>
      </c>
      <c r="D335" s="457">
        <v>54</v>
      </c>
      <c r="E335" s="427"/>
      <c r="F335" s="454">
        <f t="shared" si="5"/>
        <v>0.1870589499863804</v>
      </c>
      <c r="G335" s="454">
        <f t="shared" si="6"/>
        <v>0.29508196721311475</v>
      </c>
    </row>
    <row r="336" spans="1:7" x14ac:dyDescent="0.3">
      <c r="A336" s="402" t="s">
        <v>2333</v>
      </c>
      <c r="B336" s="403" t="s">
        <v>1929</v>
      </c>
      <c r="C336" s="457">
        <v>109.81506653</v>
      </c>
      <c r="D336" s="457">
        <v>19</v>
      </c>
      <c r="E336" s="427"/>
      <c r="F336" s="454">
        <f t="shared" si="5"/>
        <v>4.0286926750699711E-2</v>
      </c>
      <c r="G336" s="454">
        <f t="shared" si="6"/>
        <v>0.10382513661202186</v>
      </c>
    </row>
    <row r="337" spans="1:7" x14ac:dyDescent="0.3">
      <c r="A337" s="402" t="s">
        <v>2334</v>
      </c>
      <c r="B337" s="403" t="s">
        <v>1930</v>
      </c>
      <c r="C337" s="457">
        <v>33.31865835</v>
      </c>
      <c r="D337" s="457">
        <v>3</v>
      </c>
      <c r="E337" s="427"/>
      <c r="F337" s="454">
        <f t="shared" si="5"/>
        <v>1.2223335019437787E-2</v>
      </c>
      <c r="G337" s="454">
        <f t="shared" si="6"/>
        <v>1.6393442622950821E-2</v>
      </c>
    </row>
    <row r="338" spans="1:7" x14ac:dyDescent="0.3">
      <c r="A338" s="402" t="s">
        <v>2335</v>
      </c>
      <c r="B338" s="403" t="s">
        <v>1850</v>
      </c>
      <c r="C338" s="457">
        <v>2.9747669999999997E-2</v>
      </c>
      <c r="D338" s="457">
        <v>1</v>
      </c>
      <c r="E338" s="427"/>
      <c r="F338" s="454">
        <f t="shared" si="5"/>
        <v>1.0913276658322552E-5</v>
      </c>
      <c r="G338" s="454">
        <f t="shared" si="6"/>
        <v>5.4644808743169399E-3</v>
      </c>
    </row>
    <row r="339" spans="1:7" x14ac:dyDescent="0.3">
      <c r="A339" s="402" t="s">
        <v>2336</v>
      </c>
      <c r="B339" s="403" t="s">
        <v>1931</v>
      </c>
      <c r="C339" s="455">
        <f t="shared" ref="C339:C345" si="7">C316</f>
        <v>0</v>
      </c>
      <c r="D339" s="455">
        <v>0</v>
      </c>
      <c r="E339" s="427"/>
      <c r="F339" s="425"/>
      <c r="G339" s="425"/>
    </row>
    <row r="340" spans="1:7" x14ac:dyDescent="0.3">
      <c r="A340" s="402" t="s">
        <v>2337</v>
      </c>
      <c r="B340" s="403" t="s">
        <v>1932</v>
      </c>
      <c r="C340" s="455">
        <f t="shared" si="7"/>
        <v>0</v>
      </c>
      <c r="D340" s="455">
        <v>0</v>
      </c>
      <c r="E340" s="427"/>
      <c r="F340" s="425"/>
      <c r="G340" s="425"/>
    </row>
    <row r="341" spans="1:7" x14ac:dyDescent="0.3">
      <c r="A341" s="402" t="s">
        <v>2338</v>
      </c>
      <c r="B341" s="403" t="s">
        <v>1933</v>
      </c>
      <c r="C341" s="455">
        <f t="shared" si="7"/>
        <v>410.66972404000001</v>
      </c>
      <c r="D341" s="455">
        <v>0</v>
      </c>
      <c r="E341" s="427"/>
      <c r="F341" s="425"/>
      <c r="G341" s="425"/>
    </row>
    <row r="342" spans="1:7" x14ac:dyDescent="0.3">
      <c r="A342" s="402" t="s">
        <v>2339</v>
      </c>
      <c r="B342" s="403" t="s">
        <v>1934</v>
      </c>
      <c r="C342" s="455">
        <f t="shared" si="7"/>
        <v>220.43432332</v>
      </c>
      <c r="D342" s="455">
        <v>0</v>
      </c>
      <c r="E342" s="427"/>
      <c r="F342" s="425"/>
      <c r="G342" s="425"/>
    </row>
    <row r="343" spans="1:7" x14ac:dyDescent="0.3">
      <c r="A343" s="402" t="s">
        <v>2340</v>
      </c>
      <c r="B343" s="403" t="s">
        <v>1935</v>
      </c>
      <c r="C343" s="455">
        <f t="shared" si="7"/>
        <v>0</v>
      </c>
      <c r="D343" s="455">
        <v>0</v>
      </c>
      <c r="E343" s="427"/>
      <c r="F343" s="425"/>
      <c r="G343" s="425"/>
    </row>
    <row r="344" spans="1:7" x14ac:dyDescent="0.3">
      <c r="A344" s="402" t="s">
        <v>2341</v>
      </c>
      <c r="B344" s="403" t="s">
        <v>1936</v>
      </c>
      <c r="C344" s="455">
        <f t="shared" si="7"/>
        <v>0</v>
      </c>
      <c r="D344" s="455">
        <v>0</v>
      </c>
      <c r="E344" s="427"/>
      <c r="F344" s="425"/>
      <c r="G344" s="425"/>
    </row>
    <row r="345" spans="1:7" x14ac:dyDescent="0.3">
      <c r="A345" s="402" t="s">
        <v>2342</v>
      </c>
      <c r="B345" s="403" t="s">
        <v>1851</v>
      </c>
      <c r="C345" s="455">
        <f t="shared" si="7"/>
        <v>6.2638189999999996E-2</v>
      </c>
      <c r="D345" s="455">
        <v>0</v>
      </c>
      <c r="E345" s="427"/>
      <c r="F345" s="425"/>
      <c r="G345" s="425"/>
    </row>
    <row r="346" spans="1:7" x14ac:dyDescent="0.3">
      <c r="A346" s="402" t="s">
        <v>2343</v>
      </c>
      <c r="B346" s="403" t="s">
        <v>1701</v>
      </c>
      <c r="C346" s="455" t="s">
        <v>451</v>
      </c>
      <c r="D346" s="455">
        <v>0</v>
      </c>
      <c r="E346" s="427"/>
      <c r="F346" s="425"/>
      <c r="G346" s="425"/>
    </row>
    <row r="347" spans="1:7" x14ac:dyDescent="0.3">
      <c r="A347" s="402" t="s">
        <v>2344</v>
      </c>
      <c r="B347" s="403" t="s">
        <v>1701</v>
      </c>
      <c r="C347" s="455" t="s">
        <v>451</v>
      </c>
      <c r="D347" s="455" t="s">
        <v>451</v>
      </c>
      <c r="E347" s="427"/>
      <c r="F347" s="425"/>
      <c r="G347" s="425"/>
    </row>
    <row r="348" spans="1:7" x14ac:dyDescent="0.3">
      <c r="A348" s="402" t="s">
        <v>2345</v>
      </c>
      <c r="B348" s="403" t="s">
        <v>1701</v>
      </c>
      <c r="C348" s="455" t="s">
        <v>451</v>
      </c>
      <c r="D348" s="455" t="s">
        <v>451</v>
      </c>
      <c r="E348" s="427"/>
      <c r="F348" s="425"/>
      <c r="G348" s="425"/>
    </row>
    <row r="349" spans="1:7" x14ac:dyDescent="0.3">
      <c r="A349" s="402" t="s">
        <v>2346</v>
      </c>
      <c r="B349" s="403" t="s">
        <v>1719</v>
      </c>
      <c r="C349" s="455">
        <v>0</v>
      </c>
      <c r="D349" s="455">
        <v>0</v>
      </c>
      <c r="E349" s="427"/>
      <c r="F349" s="425"/>
      <c r="G349" s="425"/>
    </row>
    <row r="350" spans="1:7" x14ac:dyDescent="0.3">
      <c r="A350" s="402" t="s">
        <v>2347</v>
      </c>
      <c r="B350" s="403" t="s">
        <v>10</v>
      </c>
      <c r="C350" s="435">
        <f>+SUM(C332:C345)</f>
        <v>2725.8238686100003</v>
      </c>
      <c r="D350" s="435">
        <f>+SUM(D332:D338)</f>
        <v>183</v>
      </c>
      <c r="E350" s="427"/>
      <c r="F350" s="483">
        <f>SUM(F332:F349)</f>
        <v>0.76844920436042119</v>
      </c>
      <c r="G350" s="483">
        <f>SUM(G332:G349)</f>
        <v>1</v>
      </c>
    </row>
    <row r="351" spans="1:7" x14ac:dyDescent="0.3">
      <c r="A351" s="402" t="s">
        <v>2348</v>
      </c>
      <c r="B351" s="403"/>
      <c r="C351" s="402"/>
      <c r="D351" s="402"/>
      <c r="E351" s="427"/>
      <c r="F351" s="427"/>
      <c r="G351" s="427"/>
    </row>
    <row r="352" spans="1:7" x14ac:dyDescent="0.3">
      <c r="A352" s="402" t="s">
        <v>2349</v>
      </c>
      <c r="B352" s="403"/>
      <c r="C352" s="402"/>
      <c r="D352" s="402"/>
      <c r="E352" s="427"/>
      <c r="F352" s="427"/>
      <c r="G352" s="427"/>
    </row>
    <row r="353" spans="1:7" x14ac:dyDescent="0.3">
      <c r="A353" s="404"/>
      <c r="B353" s="404" t="s">
        <v>2350</v>
      </c>
      <c r="C353" s="404" t="s">
        <v>442</v>
      </c>
      <c r="D353" s="404" t="s">
        <v>1698</v>
      </c>
      <c r="E353" s="404"/>
      <c r="F353" s="404" t="s">
        <v>686</v>
      </c>
      <c r="G353" s="404" t="s">
        <v>2351</v>
      </c>
    </row>
    <row r="354" spans="1:7" x14ac:dyDescent="0.3">
      <c r="A354" s="402" t="s">
        <v>2352</v>
      </c>
      <c r="B354" s="403" t="s">
        <v>1749</v>
      </c>
      <c r="C354" s="457">
        <v>137.27519554</v>
      </c>
      <c r="D354" s="457">
        <v>20</v>
      </c>
      <c r="E354" s="427"/>
      <c r="F354" s="454">
        <f>IF($C$364=0,"",IF(C354="[for completion]","",IF(C354="","",C354/$C$364)))</f>
        <v>5.0360992550117258E-2</v>
      </c>
      <c r="G354" s="454">
        <f>IF($D$364=0,"",IF(D354="[for completion]","",IF(D354="","",D354/$D$364)))</f>
        <v>8.1300813008130079E-2</v>
      </c>
    </row>
    <row r="355" spans="1:7" x14ac:dyDescent="0.3">
      <c r="A355" s="402" t="s">
        <v>2353</v>
      </c>
      <c r="B355" s="403" t="s">
        <v>1751</v>
      </c>
      <c r="C355" s="457">
        <v>326.11473248999999</v>
      </c>
      <c r="D355" s="457">
        <v>25</v>
      </c>
      <c r="E355" s="427"/>
      <c r="F355" s="454">
        <f t="shared" ref="F355:F363" si="8">IF($C$364=0,"",IF(C355="[for completion]","",IF(C355="","",C355/$C$364)))</f>
        <v>0.11963895989226118</v>
      </c>
      <c r="G355" s="454">
        <f t="shared" ref="G355:G363" si="9">IF($D$364=0,"",IF(D355="[for completion]","",IF(D355="","",D355/$D$364)))</f>
        <v>0.1016260162601626</v>
      </c>
    </row>
    <row r="356" spans="1:7" x14ac:dyDescent="0.3">
      <c r="A356" s="402" t="s">
        <v>2354</v>
      </c>
      <c r="B356" s="403" t="s">
        <v>1753</v>
      </c>
      <c r="C356" s="457">
        <v>86.679941229999997</v>
      </c>
      <c r="D356" s="457">
        <v>12</v>
      </c>
      <c r="E356" s="427"/>
      <c r="F356" s="454">
        <f t="shared" si="8"/>
        <v>3.1799538564537322E-2</v>
      </c>
      <c r="G356" s="454">
        <f>IF($D$364=0,"",IF(D356="[for completion]","",IF(D356="","",D356/$D$364)))</f>
        <v>4.878048780487805E-2</v>
      </c>
    </row>
    <row r="357" spans="1:7" x14ac:dyDescent="0.3">
      <c r="A357" s="402" t="s">
        <v>2355</v>
      </c>
      <c r="B357" s="403" t="s">
        <v>1755</v>
      </c>
      <c r="C357" s="457">
        <v>560.32696824000004</v>
      </c>
      <c r="D357" s="457">
        <v>24</v>
      </c>
      <c r="E357" s="427"/>
      <c r="F357" s="454">
        <f t="shared" si="8"/>
        <v>0.20556242635212224</v>
      </c>
      <c r="G357" s="454">
        <f t="shared" si="9"/>
        <v>9.7560975609756101E-2</v>
      </c>
    </row>
    <row r="358" spans="1:7" x14ac:dyDescent="0.3">
      <c r="A358" s="402" t="s">
        <v>2356</v>
      </c>
      <c r="B358" s="403" t="s">
        <v>1757</v>
      </c>
      <c r="C358" s="457">
        <v>375.81691579</v>
      </c>
      <c r="D358" s="457">
        <v>33</v>
      </c>
      <c r="E358" s="427"/>
      <c r="F358" s="454">
        <f>IF($C$364=0,"",IF(C358="[for completion]","",IF(C358="","",C358/$C$364)))</f>
        <v>0.13787278045284826</v>
      </c>
      <c r="G358" s="454">
        <f t="shared" si="9"/>
        <v>0.13414634146341464</v>
      </c>
    </row>
    <row r="359" spans="1:7" x14ac:dyDescent="0.3">
      <c r="A359" s="402" t="s">
        <v>2357</v>
      </c>
      <c r="B359" s="403" t="s">
        <v>1759</v>
      </c>
      <c r="C359" s="457">
        <v>56.46749208</v>
      </c>
      <c r="D359" s="457">
        <v>19</v>
      </c>
      <c r="E359" s="427"/>
      <c r="F359" s="454">
        <f t="shared" si="8"/>
        <v>2.0715752301631616E-2</v>
      </c>
      <c r="G359" s="454">
        <f>IF($D$364=0,"",IF(D359="[for completion]","",IF(D359="","",D359/$D$364)))</f>
        <v>7.7235772357723581E-2</v>
      </c>
    </row>
    <row r="360" spans="1:7" x14ac:dyDescent="0.3">
      <c r="A360" s="402" t="s">
        <v>2358</v>
      </c>
      <c r="B360" s="403" t="s">
        <v>1761</v>
      </c>
      <c r="C360" s="457">
        <v>1137.4902609999999</v>
      </c>
      <c r="D360" s="457">
        <v>107</v>
      </c>
      <c r="E360" s="427"/>
      <c r="F360" s="454">
        <f t="shared" si="8"/>
        <v>0.4173014530025555</v>
      </c>
      <c r="G360" s="454">
        <f t="shared" si="9"/>
        <v>0.43495934959349591</v>
      </c>
    </row>
    <row r="361" spans="1:7" x14ac:dyDescent="0.3">
      <c r="A361" s="402" t="s">
        <v>2359</v>
      </c>
      <c r="B361" s="403" t="s">
        <v>1763</v>
      </c>
      <c r="C361" s="457">
        <v>38.098226729999993</v>
      </c>
      <c r="D361" s="457">
        <v>2</v>
      </c>
      <c r="E361" s="427"/>
      <c r="F361" s="454">
        <f t="shared" si="8"/>
        <v>1.3976774937196405E-2</v>
      </c>
      <c r="G361" s="454">
        <f t="shared" si="9"/>
        <v>8.130081300813009E-3</v>
      </c>
    </row>
    <row r="362" spans="1:7" x14ac:dyDescent="0.3">
      <c r="A362" s="402" t="s">
        <v>2360</v>
      </c>
      <c r="B362" s="403" t="s">
        <v>1765</v>
      </c>
      <c r="C362" s="457">
        <v>1.95173949</v>
      </c>
      <c r="D362" s="457">
        <v>2</v>
      </c>
      <c r="E362" s="427"/>
      <c r="F362" s="454">
        <f t="shared" si="8"/>
        <v>7.1601819636103834E-4</v>
      </c>
      <c r="G362" s="454">
        <f t="shared" si="9"/>
        <v>8.130081300813009E-3</v>
      </c>
    </row>
    <row r="363" spans="1:7" x14ac:dyDescent="0.3">
      <c r="A363" s="402" t="s">
        <v>2361</v>
      </c>
      <c r="B363" s="403" t="s">
        <v>1719</v>
      </c>
      <c r="C363" s="457">
        <v>5.6023960199999996</v>
      </c>
      <c r="D363" s="457">
        <v>2</v>
      </c>
      <c r="E363" s="427"/>
      <c r="F363" s="454">
        <f t="shared" si="8"/>
        <v>2.0553037503691948E-3</v>
      </c>
      <c r="G363" s="454">
        <f t="shared" si="9"/>
        <v>8.130081300813009E-3</v>
      </c>
    </row>
    <row r="364" spans="1:7" x14ac:dyDescent="0.3">
      <c r="A364" s="402" t="s">
        <v>2362</v>
      </c>
      <c r="B364" s="403" t="s">
        <v>10</v>
      </c>
      <c r="C364" s="457">
        <v>2725.8238686099999</v>
      </c>
      <c r="D364" s="457">
        <v>246</v>
      </c>
      <c r="E364" s="427"/>
      <c r="F364" s="483">
        <f>SUM(F354:F363)</f>
        <v>1</v>
      </c>
      <c r="G364" s="483">
        <f>SUM(G354:G363)</f>
        <v>1</v>
      </c>
    </row>
    <row r="365" spans="1:7" x14ac:dyDescent="0.3">
      <c r="A365" s="402" t="s">
        <v>2363</v>
      </c>
      <c r="B365" s="403"/>
      <c r="C365" s="402"/>
      <c r="D365" s="402"/>
      <c r="E365" s="427"/>
      <c r="F365" s="427"/>
      <c r="G365" s="427"/>
    </row>
    <row r="366" spans="1:7" x14ac:dyDescent="0.3">
      <c r="A366" s="404"/>
      <c r="B366" s="404" t="s">
        <v>2364</v>
      </c>
      <c r="C366" s="404" t="s">
        <v>442</v>
      </c>
      <c r="D366" s="404" t="s">
        <v>1698</v>
      </c>
      <c r="E366" s="404"/>
      <c r="F366" s="404" t="s">
        <v>686</v>
      </c>
      <c r="G366" s="404" t="s">
        <v>2351</v>
      </c>
    </row>
    <row r="367" spans="1:7" x14ac:dyDescent="0.3">
      <c r="A367" s="402" t="s">
        <v>2365</v>
      </c>
      <c r="B367" s="403" t="s">
        <v>1771</v>
      </c>
      <c r="C367" s="457">
        <v>0.85158167000000007</v>
      </c>
      <c r="D367" s="457">
        <v>6</v>
      </c>
      <c r="E367" s="427"/>
      <c r="F367" s="454">
        <f>IF($C$374=0,"",IF(C367="[for completion]","",IF(C367="","",C367/$C$374)))</f>
        <v>3.1241258095180969E-4</v>
      </c>
      <c r="G367" s="454">
        <f>IF($D$374=0,"",IF(D367="[for completion]","",IF(D367="","",D367/$D$374)))</f>
        <v>2.4390243902439025E-2</v>
      </c>
    </row>
    <row r="368" spans="1:7" x14ac:dyDescent="0.3">
      <c r="A368" s="402" t="s">
        <v>2366</v>
      </c>
      <c r="B368" s="432" t="s">
        <v>1773</v>
      </c>
      <c r="C368" s="457">
        <v>16.263868679999998</v>
      </c>
      <c r="D368" s="457">
        <v>4</v>
      </c>
      <c r="E368" s="427"/>
      <c r="F368" s="454">
        <f t="shared" ref="F368:F373" si="10">IF($C$374=0,"",IF(C368="[for completion]","",IF(C368="","",C368/$C$374)))</f>
        <v>5.9665882552170256E-3</v>
      </c>
      <c r="G368" s="454">
        <f t="shared" ref="G368:G373" si="11">IF($D$374=0,"",IF(D368="[for completion]","",IF(D368="","",D368/$D$374)))</f>
        <v>1.6260162601626018E-2</v>
      </c>
    </row>
    <row r="369" spans="1:7" x14ac:dyDescent="0.3">
      <c r="A369" s="402" t="s">
        <v>2367</v>
      </c>
      <c r="B369" s="403" t="s">
        <v>1775</v>
      </c>
      <c r="C369" s="457">
        <v>0</v>
      </c>
      <c r="D369" s="457">
        <v>0</v>
      </c>
      <c r="E369" s="427"/>
      <c r="F369" s="454">
        <f t="shared" si="10"/>
        <v>0</v>
      </c>
      <c r="G369" s="454">
        <f t="shared" si="11"/>
        <v>0</v>
      </c>
    </row>
    <row r="370" spans="1:7" x14ac:dyDescent="0.3">
      <c r="A370" s="402" t="s">
        <v>2368</v>
      </c>
      <c r="B370" s="403" t="s">
        <v>1777</v>
      </c>
      <c r="C370" s="457">
        <v>952.89259772000003</v>
      </c>
      <c r="D370" s="457">
        <v>74</v>
      </c>
      <c r="E370" s="427"/>
      <c r="F370" s="454">
        <f t="shared" si="10"/>
        <v>0.34957966606253948</v>
      </c>
      <c r="G370" s="454">
        <f t="shared" si="11"/>
        <v>0.30081300813008133</v>
      </c>
    </row>
    <row r="371" spans="1:7" x14ac:dyDescent="0.3">
      <c r="A371" s="402" t="s">
        <v>2369</v>
      </c>
      <c r="B371" s="403" t="s">
        <v>1779</v>
      </c>
      <c r="C371" s="457">
        <v>1755.8158205</v>
      </c>
      <c r="D371" s="457">
        <v>162</v>
      </c>
      <c r="E371" s="427"/>
      <c r="F371" s="454">
        <f t="shared" si="10"/>
        <v>0.64414133310129174</v>
      </c>
      <c r="G371" s="454">
        <f t="shared" si="11"/>
        <v>0.65853658536585369</v>
      </c>
    </row>
    <row r="372" spans="1:7" x14ac:dyDescent="0.3">
      <c r="A372" s="402" t="s">
        <v>2370</v>
      </c>
      <c r="B372" s="403" t="s">
        <v>1781</v>
      </c>
      <c r="C372" s="457">
        <v>0</v>
      </c>
      <c r="D372" s="457">
        <v>0</v>
      </c>
      <c r="E372" s="427"/>
      <c r="F372" s="454">
        <f t="shared" si="10"/>
        <v>0</v>
      </c>
      <c r="G372" s="454">
        <f t="shared" si="11"/>
        <v>0</v>
      </c>
    </row>
    <row r="373" spans="1:7" x14ac:dyDescent="0.3">
      <c r="A373" s="402" t="s">
        <v>2371</v>
      </c>
      <c r="B373" s="403" t="s">
        <v>1626</v>
      </c>
      <c r="C373" s="457">
        <v>0</v>
      </c>
      <c r="D373" s="457">
        <v>0</v>
      </c>
      <c r="E373" s="427"/>
      <c r="F373" s="454">
        <f t="shared" si="10"/>
        <v>0</v>
      </c>
      <c r="G373" s="454">
        <f t="shared" si="11"/>
        <v>0</v>
      </c>
    </row>
    <row r="374" spans="1:7" x14ac:dyDescent="0.3">
      <c r="A374" s="402" t="s">
        <v>2372</v>
      </c>
      <c r="B374" s="403" t="s">
        <v>10</v>
      </c>
      <c r="C374" s="457">
        <v>2725.8238685699998</v>
      </c>
      <c r="D374" s="457">
        <v>246</v>
      </c>
      <c r="E374" s="427"/>
      <c r="F374" s="483">
        <f>SUM(F367:F373)</f>
        <v>1</v>
      </c>
      <c r="G374" s="483">
        <f>SUM(G367:G373)</f>
        <v>1</v>
      </c>
    </row>
    <row r="375" spans="1:7" x14ac:dyDescent="0.3">
      <c r="A375" s="402" t="s">
        <v>2373</v>
      </c>
      <c r="B375" s="403"/>
      <c r="C375" s="402"/>
      <c r="D375" s="402"/>
      <c r="E375" s="427"/>
      <c r="F375" s="427"/>
      <c r="G375" s="427"/>
    </row>
    <row r="376" spans="1:7" x14ac:dyDescent="0.3">
      <c r="A376" s="404"/>
      <c r="B376" s="404" t="s">
        <v>2374</v>
      </c>
      <c r="C376" s="404" t="s">
        <v>442</v>
      </c>
      <c r="D376" s="404" t="s">
        <v>1698</v>
      </c>
      <c r="E376" s="404"/>
      <c r="F376" s="404" t="s">
        <v>686</v>
      </c>
      <c r="G376" s="404" t="s">
        <v>2351</v>
      </c>
    </row>
    <row r="377" spans="1:7" x14ac:dyDescent="0.3">
      <c r="A377" s="402" t="s">
        <v>2375</v>
      </c>
      <c r="B377" s="403" t="s">
        <v>2376</v>
      </c>
      <c r="C377" s="457">
        <v>0</v>
      </c>
      <c r="D377" s="457">
        <v>0</v>
      </c>
      <c r="E377" s="427"/>
      <c r="F377" s="454">
        <f>IF($C$381=0,"",IF(C377="[for completion]","",IF(C377="","",C377/$C$381)))</f>
        <v>0</v>
      </c>
      <c r="G377" s="454">
        <f>IF($D$381=0,"",IF(D377="[for completion]","",IF(D377="","",D377/$D$381)))</f>
        <v>0</v>
      </c>
    </row>
    <row r="378" spans="1:7" x14ac:dyDescent="0.3">
      <c r="A378" s="402" t="s">
        <v>2377</v>
      </c>
      <c r="B378" s="432" t="s">
        <v>1920</v>
      </c>
      <c r="C378" s="457">
        <v>2725.8238686</v>
      </c>
      <c r="D378" s="457">
        <v>246</v>
      </c>
      <c r="E378" s="427"/>
      <c r="F378" s="454">
        <f t="shared" ref="F378:F380" si="12">IF($C$381=0,"",IF(C378="[for completion]","",IF(C378="","",C378/$C$381)))</f>
        <v>1</v>
      </c>
      <c r="G378" s="454">
        <f t="shared" ref="G378:G380" si="13">IF($D$381=0,"",IF(D378="[for completion]","",IF(D378="","",D378/$D$381)))</f>
        <v>1</v>
      </c>
    </row>
    <row r="379" spans="1:7" x14ac:dyDescent="0.3">
      <c r="A379" s="402" t="s">
        <v>2378</v>
      </c>
      <c r="B379" s="403" t="s">
        <v>1626</v>
      </c>
      <c r="C379" s="457">
        <v>0</v>
      </c>
      <c r="D379" s="457">
        <v>0</v>
      </c>
      <c r="E379" s="427"/>
      <c r="F379" s="454">
        <f t="shared" si="12"/>
        <v>0</v>
      </c>
      <c r="G379" s="454">
        <f>IF($D$381=0,"",IF(D379="[for completion]","",IF(D379="","",D379/$D$381)))</f>
        <v>0</v>
      </c>
    </row>
    <row r="380" spans="1:7" x14ac:dyDescent="0.3">
      <c r="A380" s="402" t="s">
        <v>2379</v>
      </c>
      <c r="B380" s="402" t="s">
        <v>1719</v>
      </c>
      <c r="C380" s="457">
        <v>0</v>
      </c>
      <c r="D380" s="457">
        <v>0</v>
      </c>
      <c r="E380" s="427"/>
      <c r="F380" s="454">
        <f t="shared" si="12"/>
        <v>0</v>
      </c>
      <c r="G380" s="454">
        <f t="shared" si="13"/>
        <v>0</v>
      </c>
    </row>
    <row r="381" spans="1:7" x14ac:dyDescent="0.3">
      <c r="A381" s="402" t="s">
        <v>2380</v>
      </c>
      <c r="B381" s="403" t="s">
        <v>10</v>
      </c>
      <c r="C381" s="435">
        <v>2725.8238686</v>
      </c>
      <c r="D381" s="435">
        <v>246</v>
      </c>
      <c r="E381" s="427"/>
      <c r="F381" s="483">
        <f>SUM(F377:F380)</f>
        <v>1</v>
      </c>
      <c r="G381" s="483">
        <f>SUM(G377:G380)</f>
        <v>1</v>
      </c>
    </row>
    <row r="382" spans="1:7" x14ac:dyDescent="0.3">
      <c r="A382" s="402" t="s">
        <v>2381</v>
      </c>
      <c r="B382" s="402"/>
      <c r="C382" s="433"/>
      <c r="D382" s="402"/>
      <c r="E382" s="406"/>
      <c r="F382" s="406"/>
      <c r="G382" s="406"/>
    </row>
    <row r="383" spans="1:7" x14ac:dyDescent="0.3">
      <c r="A383" s="402" t="s">
        <v>2382</v>
      </c>
      <c r="B383" s="402"/>
      <c r="C383" s="433"/>
      <c r="D383" s="402"/>
      <c r="E383" s="406"/>
      <c r="F383" s="406"/>
      <c r="G383" s="406"/>
    </row>
    <row r="384" spans="1:7" x14ac:dyDescent="0.3">
      <c r="A384" s="402" t="s">
        <v>2383</v>
      </c>
    </row>
    <row r="385" spans="1:7" x14ac:dyDescent="0.3">
      <c r="A385" s="402" t="s">
        <v>2384</v>
      </c>
    </row>
    <row r="386" spans="1:7" x14ac:dyDescent="0.3">
      <c r="A386" s="402" t="s">
        <v>2385</v>
      </c>
    </row>
    <row r="387" spans="1:7" x14ac:dyDescent="0.3">
      <c r="A387" s="402" t="s">
        <v>2386</v>
      </c>
    </row>
    <row r="388" spans="1:7" x14ac:dyDescent="0.3">
      <c r="A388" s="402" t="s">
        <v>2387</v>
      </c>
    </row>
    <row r="389" spans="1:7" x14ac:dyDescent="0.3">
      <c r="A389" s="402" t="s">
        <v>2388</v>
      </c>
    </row>
    <row r="390" spans="1:7" x14ac:dyDescent="0.3">
      <c r="A390" s="402" t="s">
        <v>2389</v>
      </c>
    </row>
    <row r="391" spans="1:7" x14ac:dyDescent="0.3">
      <c r="A391" s="402" t="s">
        <v>2390</v>
      </c>
      <c r="B391" s="402"/>
      <c r="C391" s="433"/>
      <c r="D391" s="402"/>
      <c r="E391" s="406"/>
      <c r="F391" s="406"/>
      <c r="G391" s="406"/>
    </row>
    <row r="392" spans="1:7" x14ac:dyDescent="0.3">
      <c r="A392" s="402" t="s">
        <v>2391</v>
      </c>
      <c r="B392" s="402"/>
      <c r="C392" s="433"/>
      <c r="D392" s="402"/>
      <c r="E392" s="406"/>
      <c r="F392" s="406"/>
      <c r="G392" s="406"/>
    </row>
    <row r="393" spans="1:7" x14ac:dyDescent="0.3">
      <c r="A393" s="402" t="s">
        <v>2392</v>
      </c>
      <c r="B393" s="402"/>
      <c r="C393" s="433"/>
      <c r="D393" s="402"/>
      <c r="E393" s="406"/>
      <c r="F393" s="406"/>
      <c r="G393" s="406"/>
    </row>
    <row r="394" spans="1:7" x14ac:dyDescent="0.3">
      <c r="A394" s="402" t="s">
        <v>2393</v>
      </c>
      <c r="B394" s="402"/>
      <c r="C394" s="433"/>
      <c r="D394" s="402"/>
      <c r="E394" s="406"/>
      <c r="F394" s="406"/>
      <c r="G394" s="406"/>
    </row>
    <row r="395" spans="1:7" x14ac:dyDescent="0.3">
      <c r="A395" s="402" t="s">
        <v>2394</v>
      </c>
      <c r="B395" s="402"/>
      <c r="C395" s="433"/>
      <c r="D395" s="402"/>
      <c r="E395" s="406"/>
      <c r="F395" s="406"/>
      <c r="G395" s="406"/>
    </row>
    <row r="396" spans="1:7" x14ac:dyDescent="0.3">
      <c r="A396" s="402" t="s">
        <v>2395</v>
      </c>
      <c r="B396" s="402"/>
      <c r="C396" s="433"/>
      <c r="D396" s="402"/>
      <c r="E396" s="406"/>
      <c r="F396" s="406"/>
      <c r="G396" s="406"/>
    </row>
    <row r="397" spans="1:7" x14ac:dyDescent="0.3">
      <c r="A397" s="402" t="s">
        <v>2396</v>
      </c>
      <c r="B397" s="402"/>
      <c r="C397" s="433"/>
      <c r="D397" s="402"/>
      <c r="E397" s="406"/>
      <c r="F397" s="406"/>
      <c r="G397" s="406"/>
    </row>
    <row r="398" spans="1:7" x14ac:dyDescent="0.3">
      <c r="A398" s="402" t="s">
        <v>2397</v>
      </c>
      <c r="B398" s="402"/>
      <c r="C398" s="433"/>
      <c r="D398" s="402"/>
      <c r="E398" s="406"/>
      <c r="F398" s="406"/>
      <c r="G398" s="406"/>
    </row>
    <row r="399" spans="1:7" x14ac:dyDescent="0.3">
      <c r="A399" s="402" t="s">
        <v>2398</v>
      </c>
      <c r="B399" s="402"/>
      <c r="C399" s="433"/>
      <c r="D399" s="402"/>
      <c r="E399" s="406"/>
      <c r="F399" s="406"/>
      <c r="G399" s="406"/>
    </row>
    <row r="400" spans="1:7" x14ac:dyDescent="0.3">
      <c r="A400" s="402" t="s">
        <v>2399</v>
      </c>
      <c r="B400" s="402"/>
      <c r="C400" s="433"/>
      <c r="D400" s="402"/>
      <c r="E400" s="406"/>
      <c r="F400" s="406"/>
      <c r="G400" s="406"/>
    </row>
    <row r="401" spans="1:7" x14ac:dyDescent="0.3">
      <c r="A401" s="402" t="s">
        <v>2400</v>
      </c>
      <c r="B401" s="402"/>
      <c r="C401" s="433"/>
      <c r="D401" s="402"/>
      <c r="E401" s="406"/>
      <c r="F401" s="406"/>
      <c r="G401" s="406"/>
    </row>
    <row r="402" spans="1:7" x14ac:dyDescent="0.3">
      <c r="A402" s="402" t="s">
        <v>2401</v>
      </c>
      <c r="B402" s="402"/>
      <c r="C402" s="433"/>
      <c r="D402" s="402"/>
      <c r="E402" s="406"/>
      <c r="F402" s="406"/>
      <c r="G402" s="406"/>
    </row>
    <row r="403" spans="1:7" x14ac:dyDescent="0.3">
      <c r="A403" s="402" t="s">
        <v>2402</v>
      </c>
      <c r="B403" s="402"/>
      <c r="C403" s="433"/>
      <c r="D403" s="402"/>
      <c r="E403" s="406"/>
      <c r="F403" s="406"/>
      <c r="G403" s="406"/>
    </row>
    <row r="404" spans="1:7" x14ac:dyDescent="0.3">
      <c r="A404" s="402" t="s">
        <v>2403</v>
      </c>
      <c r="B404" s="402"/>
      <c r="C404" s="433"/>
      <c r="D404" s="402"/>
      <c r="E404" s="406"/>
      <c r="F404" s="406"/>
      <c r="G404" s="406"/>
    </row>
    <row r="405" spans="1:7" x14ac:dyDescent="0.3">
      <c r="A405" s="402" t="s">
        <v>2404</v>
      </c>
      <c r="B405" s="402"/>
      <c r="C405" s="433"/>
      <c r="D405" s="402"/>
      <c r="E405" s="406"/>
      <c r="F405" s="406"/>
      <c r="G405" s="406"/>
    </row>
    <row r="406" spans="1:7" x14ac:dyDescent="0.3">
      <c r="A406" s="402" t="s">
        <v>2405</v>
      </c>
      <c r="B406" s="402"/>
      <c r="C406" s="433"/>
      <c r="D406" s="402"/>
      <c r="E406" s="406"/>
      <c r="F406" s="406"/>
      <c r="G406" s="406"/>
    </row>
    <row r="407" spans="1:7" x14ac:dyDescent="0.3">
      <c r="A407" s="402" t="s">
        <v>2406</v>
      </c>
      <c r="B407" s="402"/>
      <c r="C407" s="433"/>
      <c r="D407" s="402"/>
      <c r="E407" s="406"/>
      <c r="F407" s="406"/>
      <c r="G407" s="406"/>
    </row>
    <row r="408" spans="1:7" x14ac:dyDescent="0.3">
      <c r="A408" s="402" t="s">
        <v>2407</v>
      </c>
      <c r="B408" s="402"/>
      <c r="C408" s="433"/>
      <c r="D408" s="402"/>
      <c r="E408" s="406"/>
      <c r="F408" s="406"/>
      <c r="G408" s="406"/>
    </row>
    <row r="409" spans="1:7" x14ac:dyDescent="0.3">
      <c r="A409" s="402" t="s">
        <v>2408</v>
      </c>
      <c r="B409" s="402"/>
      <c r="C409" s="433"/>
      <c r="D409" s="402"/>
      <c r="E409" s="406"/>
      <c r="F409" s="406"/>
      <c r="G409" s="406"/>
    </row>
    <row r="410" spans="1:7" x14ac:dyDescent="0.3">
      <c r="A410" s="402" t="s">
        <v>2409</v>
      </c>
      <c r="B410" s="402"/>
      <c r="C410" s="433"/>
      <c r="D410" s="402"/>
      <c r="E410" s="406"/>
      <c r="F410" s="406"/>
      <c r="G410" s="406"/>
    </row>
    <row r="411" spans="1:7" x14ac:dyDescent="0.3">
      <c r="A411" s="402" t="s">
        <v>2410</v>
      </c>
      <c r="B411" s="402"/>
      <c r="C411" s="433"/>
      <c r="D411" s="402"/>
      <c r="E411" s="406"/>
      <c r="F411" s="406"/>
      <c r="G411" s="406"/>
    </row>
    <row r="412" spans="1:7" x14ac:dyDescent="0.3">
      <c r="A412" s="402" t="s">
        <v>2411</v>
      </c>
      <c r="B412" s="402"/>
      <c r="C412" s="433"/>
      <c r="D412" s="402"/>
      <c r="E412" s="406"/>
      <c r="F412" s="406"/>
      <c r="G412" s="406"/>
    </row>
    <row r="413" spans="1:7" x14ac:dyDescent="0.3">
      <c r="A413" s="402" t="s">
        <v>2412</v>
      </c>
      <c r="B413" s="402"/>
      <c r="C413" s="433"/>
      <c r="D413" s="402"/>
      <c r="E413" s="406"/>
      <c r="F413" s="406"/>
      <c r="G413" s="406"/>
    </row>
    <row r="414" spans="1:7" x14ac:dyDescent="0.3">
      <c r="A414" s="402" t="s">
        <v>2413</v>
      </c>
      <c r="B414" s="402"/>
      <c r="C414" s="433"/>
      <c r="D414" s="402"/>
      <c r="E414" s="406"/>
      <c r="F414" s="406"/>
      <c r="G414" s="406"/>
    </row>
    <row r="415" spans="1:7" x14ac:dyDescent="0.3">
      <c r="A415" s="402" t="s">
        <v>2414</v>
      </c>
      <c r="B415" s="402"/>
      <c r="C415" s="433"/>
      <c r="D415" s="402"/>
      <c r="E415" s="406"/>
      <c r="F415" s="406"/>
      <c r="G415" s="406"/>
    </row>
    <row r="416" spans="1:7" x14ac:dyDescent="0.3">
      <c r="A416" s="402" t="s">
        <v>2415</v>
      </c>
      <c r="B416" s="402"/>
      <c r="C416" s="433"/>
      <c r="D416" s="402"/>
      <c r="E416" s="406"/>
      <c r="F416" s="406"/>
      <c r="G416" s="406"/>
    </row>
    <row r="417" spans="1:7" x14ac:dyDescent="0.3">
      <c r="A417" s="402" t="s">
        <v>2416</v>
      </c>
      <c r="B417" s="402"/>
      <c r="C417" s="433"/>
      <c r="D417" s="402"/>
      <c r="E417" s="406"/>
      <c r="F417" s="406"/>
      <c r="G417" s="406"/>
    </row>
    <row r="418" spans="1:7" x14ac:dyDescent="0.3">
      <c r="A418" s="402" t="s">
        <v>2417</v>
      </c>
      <c r="B418" s="402"/>
      <c r="C418" s="433"/>
      <c r="D418" s="402"/>
      <c r="E418" s="406"/>
      <c r="F418" s="406"/>
      <c r="G418" s="406"/>
    </row>
    <row r="419" spans="1:7" x14ac:dyDescent="0.3">
      <c r="A419" s="402" t="s">
        <v>2418</v>
      </c>
      <c r="B419" s="402"/>
      <c r="C419" s="433"/>
      <c r="D419" s="402"/>
      <c r="E419" s="406"/>
      <c r="F419" s="406"/>
      <c r="G419" s="406"/>
    </row>
    <row r="420" spans="1:7" x14ac:dyDescent="0.3">
      <c r="A420" s="402" t="s">
        <v>2419</v>
      </c>
      <c r="B420" s="402"/>
      <c r="C420" s="433"/>
      <c r="D420" s="402"/>
      <c r="E420" s="406"/>
      <c r="F420" s="406"/>
      <c r="G420" s="406"/>
    </row>
    <row r="421" spans="1:7" x14ac:dyDescent="0.3">
      <c r="A421" s="402" t="s">
        <v>2420</v>
      </c>
      <c r="B421" s="402"/>
      <c r="C421" s="433"/>
      <c r="D421" s="402"/>
      <c r="E421" s="406"/>
      <c r="F421" s="406"/>
      <c r="G421" s="406"/>
    </row>
    <row r="422" spans="1:7" x14ac:dyDescent="0.3">
      <c r="A422" s="402" t="s">
        <v>2421</v>
      </c>
      <c r="B422" s="402"/>
      <c r="C422" s="433"/>
      <c r="D422" s="402"/>
      <c r="E422" s="406"/>
      <c r="F422" s="406"/>
      <c r="G422" s="406"/>
    </row>
    <row r="423" spans="1:7" x14ac:dyDescent="0.3">
      <c r="A423" s="402" t="s">
        <v>2422</v>
      </c>
      <c r="B423" s="402"/>
      <c r="C423" s="433"/>
      <c r="D423" s="402"/>
      <c r="E423" s="406"/>
      <c r="F423" s="406"/>
      <c r="G423" s="406"/>
    </row>
    <row r="424" spans="1:7" x14ac:dyDescent="0.3">
      <c r="A424" s="402" t="s">
        <v>2423</v>
      </c>
      <c r="B424" s="402"/>
      <c r="C424" s="433"/>
      <c r="D424" s="402"/>
      <c r="E424" s="406"/>
      <c r="F424" s="406"/>
      <c r="G424" s="406"/>
    </row>
    <row r="425" spans="1:7" x14ac:dyDescent="0.3">
      <c r="A425" s="402" t="s">
        <v>2424</v>
      </c>
      <c r="B425" s="402"/>
      <c r="C425" s="433"/>
      <c r="D425" s="402"/>
      <c r="E425" s="406"/>
      <c r="F425" s="406"/>
      <c r="G425" s="406"/>
    </row>
    <row r="426" spans="1:7" x14ac:dyDescent="0.3">
      <c r="A426" s="402" t="s">
        <v>2425</v>
      </c>
      <c r="B426" s="402"/>
      <c r="C426" s="433"/>
      <c r="D426" s="402"/>
      <c r="E426" s="406"/>
      <c r="F426" s="406"/>
      <c r="G426" s="406"/>
    </row>
    <row r="427" spans="1:7" x14ac:dyDescent="0.3">
      <c r="A427" s="402" t="s">
        <v>2426</v>
      </c>
      <c r="B427" s="402"/>
      <c r="C427" s="433"/>
      <c r="D427" s="402"/>
      <c r="E427" s="406"/>
      <c r="F427" s="406"/>
      <c r="G427" s="406"/>
    </row>
    <row r="428" spans="1:7" x14ac:dyDescent="0.3">
      <c r="A428" s="402" t="s">
        <v>2427</v>
      </c>
      <c r="B428" s="402"/>
      <c r="C428" s="433"/>
      <c r="D428" s="402"/>
      <c r="E428" s="406"/>
      <c r="F428" s="406"/>
      <c r="G428" s="406"/>
    </row>
    <row r="429" spans="1:7" x14ac:dyDescent="0.3">
      <c r="A429" s="402" t="s">
        <v>2428</v>
      </c>
      <c r="B429" s="402"/>
      <c r="C429" s="433"/>
      <c r="D429" s="402"/>
      <c r="E429" s="406"/>
      <c r="F429" s="406"/>
      <c r="G429" s="406"/>
    </row>
    <row r="430" spans="1:7" x14ac:dyDescent="0.3">
      <c r="A430" s="402" t="s">
        <v>2429</v>
      </c>
      <c r="B430" s="402"/>
      <c r="C430" s="433"/>
      <c r="D430" s="402"/>
      <c r="E430" s="406"/>
      <c r="F430" s="406"/>
      <c r="G430" s="406"/>
    </row>
    <row r="431" spans="1:7" x14ac:dyDescent="0.3">
      <c r="A431" s="402" t="s">
        <v>2430</v>
      </c>
      <c r="B431" s="402"/>
      <c r="C431" s="433"/>
      <c r="D431" s="402"/>
      <c r="E431" s="406"/>
      <c r="F431" s="406"/>
      <c r="G431" s="406"/>
    </row>
    <row r="432" spans="1:7" ht="18" x14ac:dyDescent="0.3">
      <c r="A432" s="476"/>
      <c r="B432" s="477" t="s">
        <v>2431</v>
      </c>
      <c r="C432" s="476"/>
      <c r="D432" s="476"/>
      <c r="E432" s="476"/>
      <c r="F432" s="476"/>
      <c r="G432" s="476"/>
    </row>
    <row r="433" spans="1:7" x14ac:dyDescent="0.3">
      <c r="A433" s="404"/>
      <c r="B433" s="404" t="s">
        <v>1852</v>
      </c>
      <c r="C433" s="404" t="s">
        <v>777</v>
      </c>
      <c r="D433" s="404" t="s">
        <v>778</v>
      </c>
      <c r="E433" s="404"/>
      <c r="F433" s="404" t="s">
        <v>687</v>
      </c>
      <c r="G433" s="404" t="s">
        <v>779</v>
      </c>
    </row>
    <row r="434" spans="1:7" x14ac:dyDescent="0.3">
      <c r="A434" s="402" t="s">
        <v>2432</v>
      </c>
      <c r="B434" s="402" t="s">
        <v>781</v>
      </c>
      <c r="C434" s="455" t="s">
        <v>293</v>
      </c>
      <c r="D434" s="407"/>
      <c r="E434" s="407"/>
      <c r="F434" s="438"/>
      <c r="G434" s="438"/>
    </row>
    <row r="435" spans="1:7" x14ac:dyDescent="0.3">
      <c r="A435" s="407"/>
      <c r="B435" s="402"/>
      <c r="C435" s="402"/>
      <c r="D435" s="407"/>
      <c r="E435" s="407"/>
      <c r="F435" s="438"/>
      <c r="G435" s="438"/>
    </row>
    <row r="436" spans="1:7" x14ac:dyDescent="0.3">
      <c r="A436" s="402"/>
      <c r="B436" s="402" t="s">
        <v>782</v>
      </c>
      <c r="C436" s="402"/>
      <c r="D436" s="407"/>
      <c r="E436" s="407"/>
      <c r="F436" s="438"/>
      <c r="G436" s="438"/>
    </row>
    <row r="437" spans="1:7" x14ac:dyDescent="0.3">
      <c r="A437" s="402" t="s">
        <v>2433</v>
      </c>
      <c r="B437" s="403" t="s">
        <v>11</v>
      </c>
      <c r="C437" s="457">
        <v>0</v>
      </c>
      <c r="D437" s="457">
        <v>0</v>
      </c>
      <c r="E437" s="407"/>
      <c r="F437" s="454" t="str">
        <f>IF($C$461=0,"",IF(C437="[for completion]","",IF(C437="","",C437/$C$461)))</f>
        <v/>
      </c>
      <c r="G437" s="454" t="str">
        <f>IF($D$461=0,"",IF(D437="[for completion]","",IF(D437="","",D437/$D$461)))</f>
        <v/>
      </c>
    </row>
    <row r="438" spans="1:7" x14ac:dyDescent="0.3">
      <c r="A438" s="402" t="s">
        <v>2434</v>
      </c>
      <c r="B438" s="403" t="s">
        <v>12</v>
      </c>
      <c r="C438" s="457">
        <v>0</v>
      </c>
      <c r="D438" s="457">
        <v>0</v>
      </c>
      <c r="E438" s="407"/>
      <c r="F438" s="454" t="str">
        <f t="shared" ref="F438:F442" si="14">IF($C$461=0,"",IF(C438="[for completion]","",IF(C438="","",C438/$C$461)))</f>
        <v/>
      </c>
      <c r="G438" s="454" t="str">
        <f t="shared" ref="G438:G442" si="15">IF($D$461=0,"",IF(D438="[for completion]","",IF(D438="","",D438/$D$461)))</f>
        <v/>
      </c>
    </row>
    <row r="439" spans="1:7" x14ac:dyDescent="0.3">
      <c r="A439" s="402" t="s">
        <v>2435</v>
      </c>
      <c r="B439" s="403" t="s">
        <v>13</v>
      </c>
      <c r="C439" s="457">
        <v>0</v>
      </c>
      <c r="D439" s="457">
        <v>0</v>
      </c>
      <c r="E439" s="407"/>
      <c r="F439" s="454" t="str">
        <f t="shared" si="14"/>
        <v/>
      </c>
      <c r="G439" s="454" t="str">
        <f t="shared" si="15"/>
        <v/>
      </c>
    </row>
    <row r="440" spans="1:7" x14ac:dyDescent="0.3">
      <c r="A440" s="402" t="s">
        <v>2436</v>
      </c>
      <c r="B440" s="403" t="s">
        <v>14</v>
      </c>
      <c r="C440" s="457">
        <v>0</v>
      </c>
      <c r="D440" s="457">
        <v>0</v>
      </c>
      <c r="E440" s="407"/>
      <c r="F440" s="454" t="str">
        <f t="shared" si="14"/>
        <v/>
      </c>
      <c r="G440" s="454" t="str">
        <f t="shared" si="15"/>
        <v/>
      </c>
    </row>
    <row r="441" spans="1:7" x14ac:dyDescent="0.3">
      <c r="A441" s="402" t="s">
        <v>2437</v>
      </c>
      <c r="B441" s="403" t="s">
        <v>14</v>
      </c>
      <c r="C441" s="457">
        <v>0</v>
      </c>
      <c r="D441" s="457">
        <v>0</v>
      </c>
      <c r="E441" s="407"/>
      <c r="F441" s="454" t="str">
        <f t="shared" si="14"/>
        <v/>
      </c>
      <c r="G441" s="454" t="str">
        <f t="shared" si="15"/>
        <v/>
      </c>
    </row>
    <row r="442" spans="1:7" x14ac:dyDescent="0.3">
      <c r="A442" s="402" t="s">
        <v>2438</v>
      </c>
      <c r="B442" s="403" t="s">
        <v>16</v>
      </c>
      <c r="C442" s="457">
        <v>0</v>
      </c>
      <c r="D442" s="457">
        <v>0</v>
      </c>
      <c r="E442" s="407"/>
      <c r="F442" s="454" t="str">
        <f t="shared" si="14"/>
        <v/>
      </c>
      <c r="G442" s="454" t="str">
        <f t="shared" si="15"/>
        <v/>
      </c>
    </row>
    <row r="443" spans="1:7" x14ac:dyDescent="0.3">
      <c r="A443" s="402" t="s">
        <v>2439</v>
      </c>
      <c r="B443" s="403" t="s">
        <v>1701</v>
      </c>
      <c r="C443" s="455" t="s">
        <v>451</v>
      </c>
      <c r="D443" s="455" t="s">
        <v>451</v>
      </c>
      <c r="E443" s="407"/>
      <c r="F443" s="425"/>
      <c r="G443" s="425"/>
    </row>
    <row r="444" spans="1:7" x14ac:dyDescent="0.3">
      <c r="A444" s="402" t="s">
        <v>2440</v>
      </c>
      <c r="B444" s="403" t="s">
        <v>1701</v>
      </c>
      <c r="C444" s="455" t="s">
        <v>451</v>
      </c>
      <c r="D444" s="455" t="s">
        <v>451</v>
      </c>
      <c r="E444" s="407"/>
      <c r="F444" s="425"/>
      <c r="G444" s="425"/>
    </row>
    <row r="445" spans="1:7" x14ac:dyDescent="0.3">
      <c r="A445" s="402" t="s">
        <v>2441</v>
      </c>
      <c r="B445" s="403" t="s">
        <v>1701</v>
      </c>
      <c r="C445" s="455" t="s">
        <v>451</v>
      </c>
      <c r="D445" s="455" t="s">
        <v>451</v>
      </c>
      <c r="E445" s="407"/>
      <c r="F445" s="425"/>
      <c r="G445" s="425"/>
    </row>
    <row r="446" spans="1:7" x14ac:dyDescent="0.3">
      <c r="A446" s="402" t="s">
        <v>2442</v>
      </c>
      <c r="B446" s="403" t="s">
        <v>1701</v>
      </c>
      <c r="C446" s="455" t="s">
        <v>451</v>
      </c>
      <c r="D446" s="455" t="s">
        <v>451</v>
      </c>
      <c r="E446" s="403"/>
      <c r="F446" s="425"/>
      <c r="G446" s="425"/>
    </row>
    <row r="447" spans="1:7" x14ac:dyDescent="0.3">
      <c r="A447" s="402" t="s">
        <v>2443</v>
      </c>
      <c r="B447" s="403" t="s">
        <v>1701</v>
      </c>
      <c r="C447" s="455" t="s">
        <v>451</v>
      </c>
      <c r="D447" s="455" t="s">
        <v>451</v>
      </c>
      <c r="E447" s="403"/>
      <c r="F447" s="425"/>
      <c r="G447" s="425"/>
    </row>
    <row r="448" spans="1:7" x14ac:dyDescent="0.3">
      <c r="A448" s="402" t="s">
        <v>2444</v>
      </c>
      <c r="B448" s="403" t="s">
        <v>1701</v>
      </c>
      <c r="C448" s="455" t="s">
        <v>451</v>
      </c>
      <c r="D448" s="455" t="s">
        <v>451</v>
      </c>
      <c r="E448" s="403"/>
      <c r="F448" s="425"/>
      <c r="G448" s="425"/>
    </row>
    <row r="449" spans="1:7" x14ac:dyDescent="0.3">
      <c r="A449" s="402" t="s">
        <v>2445</v>
      </c>
      <c r="B449" s="403" t="s">
        <v>1701</v>
      </c>
      <c r="C449" s="455" t="s">
        <v>451</v>
      </c>
      <c r="D449" s="455" t="s">
        <v>451</v>
      </c>
      <c r="E449" s="403"/>
      <c r="F449" s="425"/>
      <c r="G449" s="425"/>
    </row>
    <row r="450" spans="1:7" x14ac:dyDescent="0.3">
      <c r="A450" s="402" t="s">
        <v>2446</v>
      </c>
      <c r="B450" s="403" t="s">
        <v>1701</v>
      </c>
      <c r="C450" s="455" t="s">
        <v>451</v>
      </c>
      <c r="D450" s="455" t="s">
        <v>451</v>
      </c>
      <c r="E450" s="403"/>
      <c r="F450" s="425"/>
      <c r="G450" s="425"/>
    </row>
    <row r="451" spans="1:7" x14ac:dyDescent="0.3">
      <c r="A451" s="402" t="s">
        <v>2447</v>
      </c>
      <c r="B451" s="403" t="s">
        <v>1701</v>
      </c>
      <c r="C451" s="455" t="s">
        <v>451</v>
      </c>
      <c r="D451" s="455" t="s">
        <v>451</v>
      </c>
      <c r="E451" s="403"/>
      <c r="F451" s="425"/>
      <c r="G451" s="425"/>
    </row>
    <row r="452" spans="1:7" x14ac:dyDescent="0.3">
      <c r="A452" s="402" t="s">
        <v>2448</v>
      </c>
      <c r="B452" s="403" t="s">
        <v>1701</v>
      </c>
      <c r="C452" s="455" t="s">
        <v>451</v>
      </c>
      <c r="D452" s="455" t="s">
        <v>451</v>
      </c>
      <c r="E452" s="402"/>
      <c r="F452" s="425"/>
      <c r="G452" s="425"/>
    </row>
    <row r="453" spans="1:7" x14ac:dyDescent="0.3">
      <c r="A453" s="402" t="s">
        <v>2449</v>
      </c>
      <c r="B453" s="403" t="s">
        <v>1701</v>
      </c>
      <c r="C453" s="455" t="s">
        <v>451</v>
      </c>
      <c r="D453" s="455" t="s">
        <v>451</v>
      </c>
      <c r="E453" s="459"/>
      <c r="F453" s="425"/>
      <c r="G453" s="425"/>
    </row>
    <row r="454" spans="1:7" x14ac:dyDescent="0.3">
      <c r="A454" s="402" t="s">
        <v>2450</v>
      </c>
      <c r="B454" s="403" t="s">
        <v>1701</v>
      </c>
      <c r="C454" s="455" t="s">
        <v>451</v>
      </c>
      <c r="D454" s="455" t="s">
        <v>451</v>
      </c>
      <c r="E454" s="459"/>
      <c r="F454" s="425"/>
      <c r="G454" s="425"/>
    </row>
    <row r="455" spans="1:7" x14ac:dyDescent="0.3">
      <c r="A455" s="402" t="s">
        <v>2451</v>
      </c>
      <c r="B455" s="403" t="s">
        <v>1701</v>
      </c>
      <c r="C455" s="455" t="s">
        <v>451</v>
      </c>
      <c r="D455" s="455" t="s">
        <v>451</v>
      </c>
      <c r="E455" s="459"/>
      <c r="F455" s="425"/>
      <c r="G455" s="425"/>
    </row>
    <row r="456" spans="1:7" x14ac:dyDescent="0.3">
      <c r="A456" s="402" t="s">
        <v>2452</v>
      </c>
      <c r="B456" s="403" t="s">
        <v>1701</v>
      </c>
      <c r="C456" s="455" t="s">
        <v>451</v>
      </c>
      <c r="D456" s="455" t="s">
        <v>451</v>
      </c>
      <c r="E456" s="459"/>
      <c r="F456" s="425"/>
      <c r="G456" s="425"/>
    </row>
    <row r="457" spans="1:7" x14ac:dyDescent="0.3">
      <c r="A457" s="402" t="s">
        <v>2453</v>
      </c>
      <c r="B457" s="403" t="s">
        <v>1701</v>
      </c>
      <c r="C457" s="455" t="s">
        <v>451</v>
      </c>
      <c r="D457" s="455" t="s">
        <v>451</v>
      </c>
      <c r="E457" s="459"/>
      <c r="F457" s="425"/>
      <c r="G457" s="425"/>
    </row>
    <row r="458" spans="1:7" x14ac:dyDescent="0.3">
      <c r="A458" s="402" t="s">
        <v>2454</v>
      </c>
      <c r="B458" s="403" t="s">
        <v>1701</v>
      </c>
      <c r="C458" s="455" t="s">
        <v>451</v>
      </c>
      <c r="D458" s="455" t="s">
        <v>451</v>
      </c>
      <c r="E458" s="459"/>
      <c r="F458" s="425"/>
      <c r="G458" s="425"/>
    </row>
    <row r="459" spans="1:7" x14ac:dyDescent="0.3">
      <c r="A459" s="402" t="s">
        <v>2455</v>
      </c>
      <c r="B459" s="403" t="s">
        <v>1701</v>
      </c>
      <c r="C459" s="455" t="s">
        <v>451</v>
      </c>
      <c r="D459" s="455" t="s">
        <v>451</v>
      </c>
      <c r="E459" s="459"/>
      <c r="F459" s="425"/>
      <c r="G459" s="425"/>
    </row>
    <row r="460" spans="1:7" x14ac:dyDescent="0.3">
      <c r="A460" s="402" t="s">
        <v>2456</v>
      </c>
      <c r="B460" s="403" t="s">
        <v>1701</v>
      </c>
      <c r="C460" s="455" t="s">
        <v>451</v>
      </c>
      <c r="D460" s="455" t="s">
        <v>451</v>
      </c>
      <c r="E460" s="459"/>
      <c r="F460" s="425"/>
      <c r="G460" s="425"/>
    </row>
    <row r="461" spans="1:7" x14ac:dyDescent="0.3">
      <c r="A461" s="402" t="s">
        <v>2457</v>
      </c>
      <c r="B461" s="403" t="s">
        <v>10</v>
      </c>
      <c r="C461" s="455">
        <f>+SUM(C437:C442)</f>
        <v>0</v>
      </c>
      <c r="D461" s="455">
        <f>+SUM(D437:D442)</f>
        <v>0</v>
      </c>
      <c r="E461" s="459"/>
      <c r="F461" s="483">
        <f>SUM(F437:F460)</f>
        <v>0</v>
      </c>
      <c r="G461" s="483">
        <f>SUM(G437:G460)</f>
        <v>0</v>
      </c>
    </row>
    <row r="462" spans="1:7" x14ac:dyDescent="0.3">
      <c r="A462" s="404"/>
      <c r="B462" s="404" t="s">
        <v>1853</v>
      </c>
      <c r="C462" s="404" t="s">
        <v>777</v>
      </c>
      <c r="D462" s="404" t="s">
        <v>778</v>
      </c>
      <c r="E462" s="404"/>
      <c r="F462" s="404" t="s">
        <v>687</v>
      </c>
      <c r="G462" s="404" t="s">
        <v>779</v>
      </c>
    </row>
    <row r="463" spans="1:7" x14ac:dyDescent="0.3">
      <c r="A463" s="402" t="s">
        <v>2458</v>
      </c>
      <c r="B463" s="402" t="s">
        <v>792</v>
      </c>
      <c r="C463" s="484" t="s">
        <v>451</v>
      </c>
      <c r="D463" s="402"/>
      <c r="E463" s="402"/>
      <c r="F463" s="402"/>
      <c r="G463" s="402"/>
    </row>
    <row r="464" spans="1:7" x14ac:dyDescent="0.3">
      <c r="A464" s="402"/>
      <c r="B464" s="402"/>
      <c r="C464" s="402"/>
      <c r="D464" s="402"/>
      <c r="E464" s="402"/>
      <c r="F464" s="402"/>
      <c r="G464" s="402"/>
    </row>
    <row r="465" spans="1:7" x14ac:dyDescent="0.3">
      <c r="A465" s="402"/>
      <c r="B465" s="403" t="s">
        <v>793</v>
      </c>
      <c r="C465" s="402"/>
      <c r="D465" s="402"/>
      <c r="E465" s="402"/>
      <c r="F465" s="402"/>
      <c r="G465" s="402"/>
    </row>
    <row r="466" spans="1:7" x14ac:dyDescent="0.3">
      <c r="A466" s="402" t="s">
        <v>2459</v>
      </c>
      <c r="B466" s="402" t="s">
        <v>795</v>
      </c>
      <c r="C466" s="402" t="s">
        <v>451</v>
      </c>
      <c r="D466" s="402" t="s">
        <v>451</v>
      </c>
      <c r="E466" s="402"/>
      <c r="F466" s="425" t="str">
        <f>IF($C$474=0,"",IF(C466="[for completion]","",IF(C466="","",C466/$C$474)))</f>
        <v/>
      </c>
      <c r="G466" s="425" t="str">
        <f>IF($D$474=0,"",IF(D466="[for completion]","",IF(D466="","",D466/$D$474)))</f>
        <v/>
      </c>
    </row>
    <row r="467" spans="1:7" x14ac:dyDescent="0.3">
      <c r="A467" s="402" t="s">
        <v>2460</v>
      </c>
      <c r="B467" s="402" t="s">
        <v>797</v>
      </c>
      <c r="C467" s="402" t="s">
        <v>451</v>
      </c>
      <c r="D467" s="402" t="s">
        <v>451</v>
      </c>
      <c r="E467" s="402"/>
      <c r="F467" s="425" t="str">
        <f t="shared" ref="F467:F473" si="16">IF($C$474=0,"",IF(C467="[for completion]","",IF(C467="","",C467/$C$474)))</f>
        <v/>
      </c>
      <c r="G467" s="425" t="str">
        <f t="shared" ref="G467:G473" si="17">IF($D$474=0,"",IF(D467="[for completion]","",IF(D467="","",D467/$D$474)))</f>
        <v/>
      </c>
    </row>
    <row r="468" spans="1:7" x14ac:dyDescent="0.3">
      <c r="A468" s="402" t="s">
        <v>2461</v>
      </c>
      <c r="B468" s="402" t="s">
        <v>799</v>
      </c>
      <c r="C468" s="402" t="s">
        <v>451</v>
      </c>
      <c r="D468" s="402" t="s">
        <v>451</v>
      </c>
      <c r="E468" s="402"/>
      <c r="F468" s="425" t="str">
        <f t="shared" si="16"/>
        <v/>
      </c>
      <c r="G468" s="425" t="str">
        <f t="shared" si="17"/>
        <v/>
      </c>
    </row>
    <row r="469" spans="1:7" x14ac:dyDescent="0.3">
      <c r="A469" s="402" t="s">
        <v>2462</v>
      </c>
      <c r="B469" s="402" t="s">
        <v>801</v>
      </c>
      <c r="C469" s="402" t="s">
        <v>451</v>
      </c>
      <c r="D469" s="402" t="s">
        <v>451</v>
      </c>
      <c r="E469" s="402"/>
      <c r="F469" s="425" t="str">
        <f t="shared" si="16"/>
        <v/>
      </c>
      <c r="G469" s="425" t="str">
        <f t="shared" si="17"/>
        <v/>
      </c>
    </row>
    <row r="470" spans="1:7" x14ac:dyDescent="0.3">
      <c r="A470" s="402" t="s">
        <v>2463</v>
      </c>
      <c r="B470" s="402" t="s">
        <v>803</v>
      </c>
      <c r="C470" s="402" t="s">
        <v>451</v>
      </c>
      <c r="D470" s="402" t="s">
        <v>451</v>
      </c>
      <c r="E470" s="402"/>
      <c r="F470" s="425" t="str">
        <f t="shared" si="16"/>
        <v/>
      </c>
      <c r="G470" s="425" t="str">
        <f t="shared" si="17"/>
        <v/>
      </c>
    </row>
    <row r="471" spans="1:7" x14ac:dyDescent="0.3">
      <c r="A471" s="402" t="s">
        <v>2464</v>
      </c>
      <c r="B471" s="402" t="s">
        <v>805</v>
      </c>
      <c r="C471" s="402" t="s">
        <v>451</v>
      </c>
      <c r="D471" s="402" t="s">
        <v>451</v>
      </c>
      <c r="E471" s="402"/>
      <c r="F471" s="425" t="str">
        <f t="shared" si="16"/>
        <v/>
      </c>
      <c r="G471" s="425" t="str">
        <f t="shared" si="17"/>
        <v/>
      </c>
    </row>
    <row r="472" spans="1:7" x14ac:dyDescent="0.3">
      <c r="A472" s="402" t="s">
        <v>2465</v>
      </c>
      <c r="B472" s="402" t="s">
        <v>807</v>
      </c>
      <c r="C472" s="402" t="s">
        <v>451</v>
      </c>
      <c r="D472" s="402" t="s">
        <v>451</v>
      </c>
      <c r="E472" s="402"/>
      <c r="F472" s="425" t="str">
        <f t="shared" si="16"/>
        <v/>
      </c>
      <c r="G472" s="425" t="str">
        <f t="shared" si="17"/>
        <v/>
      </c>
    </row>
    <row r="473" spans="1:7" x14ac:dyDescent="0.3">
      <c r="A473" s="402" t="s">
        <v>2466</v>
      </c>
      <c r="B473" s="402" t="s">
        <v>809</v>
      </c>
      <c r="C473" s="402" t="s">
        <v>451</v>
      </c>
      <c r="D473" s="402" t="s">
        <v>451</v>
      </c>
      <c r="E473" s="402"/>
      <c r="F473" s="425" t="str">
        <f t="shared" si="16"/>
        <v/>
      </c>
      <c r="G473" s="425" t="str">
        <f t="shared" si="17"/>
        <v/>
      </c>
    </row>
    <row r="474" spans="1:7" x14ac:dyDescent="0.3">
      <c r="A474" s="402" t="s">
        <v>2467</v>
      </c>
      <c r="B474" s="482" t="s">
        <v>10</v>
      </c>
      <c r="C474" s="426">
        <v>0</v>
      </c>
      <c r="D474" s="455">
        <v>0</v>
      </c>
      <c r="E474" s="402"/>
      <c r="F474" s="433">
        <f>SUM(F466:F473)</f>
        <v>0</v>
      </c>
      <c r="G474" s="433">
        <f>SUM(G466:G473)</f>
        <v>0</v>
      </c>
    </row>
    <row r="475" spans="1:7" x14ac:dyDescent="0.3">
      <c r="A475" s="402" t="s">
        <v>2468</v>
      </c>
      <c r="B475" s="405" t="s">
        <v>811</v>
      </c>
      <c r="C475" s="402" t="s">
        <v>451</v>
      </c>
      <c r="D475" s="402" t="s">
        <v>451</v>
      </c>
      <c r="E475" s="402"/>
      <c r="F475" s="425" t="s">
        <v>2271</v>
      </c>
      <c r="G475" s="425" t="s">
        <v>2271</v>
      </c>
    </row>
    <row r="476" spans="1:7" x14ac:dyDescent="0.3">
      <c r="A476" s="402" t="s">
        <v>2469</v>
      </c>
      <c r="B476" s="405" t="s">
        <v>812</v>
      </c>
      <c r="C476" s="402" t="s">
        <v>451</v>
      </c>
      <c r="D476" s="402" t="s">
        <v>451</v>
      </c>
      <c r="E476" s="402"/>
      <c r="F476" s="425" t="s">
        <v>2271</v>
      </c>
      <c r="G476" s="425" t="s">
        <v>2271</v>
      </c>
    </row>
    <row r="477" spans="1:7" x14ac:dyDescent="0.3">
      <c r="A477" s="402" t="s">
        <v>2470</v>
      </c>
      <c r="B477" s="405" t="s">
        <v>813</v>
      </c>
      <c r="C477" s="402" t="s">
        <v>451</v>
      </c>
      <c r="D477" s="402" t="s">
        <v>451</v>
      </c>
      <c r="E477" s="402"/>
      <c r="F477" s="425" t="s">
        <v>2271</v>
      </c>
      <c r="G477" s="425" t="s">
        <v>2271</v>
      </c>
    </row>
    <row r="478" spans="1:7" x14ac:dyDescent="0.3">
      <c r="A478" s="402" t="s">
        <v>2471</v>
      </c>
      <c r="B478" s="405" t="s">
        <v>814</v>
      </c>
      <c r="C478" s="402" t="s">
        <v>451</v>
      </c>
      <c r="D478" s="402" t="s">
        <v>451</v>
      </c>
      <c r="E478" s="402"/>
      <c r="F478" s="425" t="s">
        <v>2271</v>
      </c>
      <c r="G478" s="425" t="s">
        <v>2271</v>
      </c>
    </row>
    <row r="479" spans="1:7" x14ac:dyDescent="0.3">
      <c r="A479" s="402" t="s">
        <v>2472</v>
      </c>
      <c r="B479" s="405" t="s">
        <v>815</v>
      </c>
      <c r="C479" s="402" t="s">
        <v>451</v>
      </c>
      <c r="D479" s="402" t="s">
        <v>451</v>
      </c>
      <c r="E479" s="402"/>
      <c r="F479" s="425" t="s">
        <v>2271</v>
      </c>
      <c r="G479" s="425" t="s">
        <v>2271</v>
      </c>
    </row>
    <row r="480" spans="1:7" x14ac:dyDescent="0.3">
      <c r="A480" s="402" t="s">
        <v>2473</v>
      </c>
      <c r="B480" s="405" t="s">
        <v>816</v>
      </c>
      <c r="C480" s="402" t="s">
        <v>451</v>
      </c>
      <c r="D480" s="402" t="s">
        <v>451</v>
      </c>
      <c r="E480" s="402"/>
      <c r="F480" s="425" t="s">
        <v>2271</v>
      </c>
      <c r="G480" s="425" t="s">
        <v>2271</v>
      </c>
    </row>
    <row r="481" spans="1:7" x14ac:dyDescent="0.3">
      <c r="A481" s="402" t="s">
        <v>2474</v>
      </c>
      <c r="B481" s="405"/>
      <c r="C481" s="402"/>
      <c r="D481" s="402"/>
      <c r="E481" s="402"/>
      <c r="F481" s="485"/>
      <c r="G481" s="485"/>
    </row>
    <row r="482" spans="1:7" x14ac:dyDescent="0.3">
      <c r="A482" s="402" t="s">
        <v>2475</v>
      </c>
      <c r="B482" s="405"/>
      <c r="C482" s="402"/>
      <c r="D482" s="402"/>
      <c r="E482" s="402"/>
      <c r="F482" s="485"/>
      <c r="G482" s="485"/>
    </row>
    <row r="483" spans="1:7" x14ac:dyDescent="0.3">
      <c r="A483" s="402" t="s">
        <v>2476</v>
      </c>
      <c r="B483" s="405"/>
      <c r="C483" s="402"/>
      <c r="D483" s="402"/>
      <c r="E483" s="402"/>
      <c r="F483" s="459"/>
      <c r="G483" s="459"/>
    </row>
    <row r="484" spans="1:7" x14ac:dyDescent="0.3">
      <c r="A484" s="404"/>
      <c r="B484" s="404" t="s">
        <v>1854</v>
      </c>
      <c r="C484" s="404" t="s">
        <v>777</v>
      </c>
      <c r="D484" s="404" t="s">
        <v>778</v>
      </c>
      <c r="E484" s="404"/>
      <c r="F484" s="404" t="s">
        <v>687</v>
      </c>
      <c r="G484" s="404" t="s">
        <v>779</v>
      </c>
    </row>
    <row r="485" spans="1:7" x14ac:dyDescent="0.3">
      <c r="A485" s="402" t="s">
        <v>2477</v>
      </c>
      <c r="B485" s="402" t="s">
        <v>792</v>
      </c>
      <c r="C485" s="469" t="s">
        <v>293</v>
      </c>
      <c r="D485" s="402"/>
      <c r="E485" s="402"/>
      <c r="F485" s="402"/>
      <c r="G485" s="402"/>
    </row>
    <row r="486" spans="1:7" x14ac:dyDescent="0.3">
      <c r="A486" s="402"/>
      <c r="B486" s="402"/>
      <c r="C486" s="402"/>
      <c r="D486" s="402"/>
      <c r="E486" s="402"/>
      <c r="F486" s="402"/>
      <c r="G486" s="402"/>
    </row>
    <row r="487" spans="1:7" x14ac:dyDescent="0.3">
      <c r="A487" s="402"/>
      <c r="B487" s="403" t="s">
        <v>793</v>
      </c>
      <c r="C487" s="402"/>
      <c r="D487" s="402"/>
      <c r="E487" s="402"/>
      <c r="F487" s="402"/>
      <c r="G487" s="402"/>
    </row>
    <row r="488" spans="1:7" x14ac:dyDescent="0.3">
      <c r="A488" s="402" t="s">
        <v>2478</v>
      </c>
      <c r="B488" s="402" t="s">
        <v>795</v>
      </c>
      <c r="C488" s="457">
        <v>0</v>
      </c>
      <c r="D488" s="402" t="s">
        <v>451</v>
      </c>
      <c r="E488" s="402"/>
      <c r="F488" s="454" t="str">
        <f>IF($C$496=0,"",IF(C488="[for completion]","",IF(C488="","",C488/$C$496)))</f>
        <v/>
      </c>
      <c r="G488" s="425" t="str">
        <f>IF($D$496=0,"",IF(D488="[for completion]","",IF(D488="","",D488/$D$496)))</f>
        <v/>
      </c>
    </row>
    <row r="489" spans="1:7" x14ac:dyDescent="0.3">
      <c r="A489" s="402" t="s">
        <v>2479</v>
      </c>
      <c r="B489" s="402" t="s">
        <v>797</v>
      </c>
      <c r="C489" s="457">
        <v>0</v>
      </c>
      <c r="D489" s="402" t="s">
        <v>451</v>
      </c>
      <c r="E489" s="402"/>
      <c r="F489" s="454" t="str">
        <f t="shared" ref="F489:F495" si="18">IF($C$496=0,"",IF(C489="[for completion]","",IF(C489="","",C489/$C$496)))</f>
        <v/>
      </c>
      <c r="G489" s="425" t="str">
        <f t="shared" ref="G489:G495" si="19">IF($D$496=0,"",IF(D489="[for completion]","",IF(D489="","",D489/$D$496)))</f>
        <v/>
      </c>
    </row>
    <row r="490" spans="1:7" x14ac:dyDescent="0.3">
      <c r="A490" s="402" t="s">
        <v>2480</v>
      </c>
      <c r="B490" s="402" t="s">
        <v>799</v>
      </c>
      <c r="C490" s="457">
        <v>0</v>
      </c>
      <c r="D490" s="402" t="s">
        <v>451</v>
      </c>
      <c r="E490" s="402"/>
      <c r="F490" s="454" t="str">
        <f t="shared" si="18"/>
        <v/>
      </c>
      <c r="G490" s="425" t="str">
        <f t="shared" si="19"/>
        <v/>
      </c>
    </row>
    <row r="491" spans="1:7" x14ac:dyDescent="0.3">
      <c r="A491" s="402" t="s">
        <v>2481</v>
      </c>
      <c r="B491" s="402" t="s">
        <v>801</v>
      </c>
      <c r="C491" s="457">
        <v>0</v>
      </c>
      <c r="D491" s="402" t="s">
        <v>451</v>
      </c>
      <c r="E491" s="402"/>
      <c r="F491" s="454" t="str">
        <f t="shared" si="18"/>
        <v/>
      </c>
      <c r="G491" s="425" t="str">
        <f t="shared" si="19"/>
        <v/>
      </c>
    </row>
    <row r="492" spans="1:7" x14ac:dyDescent="0.3">
      <c r="A492" s="402" t="s">
        <v>2482</v>
      </c>
      <c r="B492" s="402" t="s">
        <v>803</v>
      </c>
      <c r="C492" s="457">
        <v>0</v>
      </c>
      <c r="D492" s="402" t="s">
        <v>451</v>
      </c>
      <c r="E492" s="402"/>
      <c r="F492" s="454" t="str">
        <f t="shared" si="18"/>
        <v/>
      </c>
      <c r="G492" s="425" t="str">
        <f t="shared" si="19"/>
        <v/>
      </c>
    </row>
    <row r="493" spans="1:7" x14ac:dyDescent="0.3">
      <c r="A493" s="402" t="s">
        <v>2483</v>
      </c>
      <c r="B493" s="402" t="s">
        <v>805</v>
      </c>
      <c r="C493" s="457">
        <v>0</v>
      </c>
      <c r="D493" s="402" t="s">
        <v>451</v>
      </c>
      <c r="E493" s="402"/>
      <c r="F493" s="454" t="str">
        <f t="shared" si="18"/>
        <v/>
      </c>
      <c r="G493" s="425" t="str">
        <f t="shared" si="19"/>
        <v/>
      </c>
    </row>
    <row r="494" spans="1:7" x14ac:dyDescent="0.3">
      <c r="A494" s="402" t="s">
        <v>2484</v>
      </c>
      <c r="B494" s="402" t="s">
        <v>807</v>
      </c>
      <c r="C494" s="457">
        <v>0</v>
      </c>
      <c r="D494" s="402" t="s">
        <v>451</v>
      </c>
      <c r="E494" s="402"/>
      <c r="F494" s="454" t="str">
        <f t="shared" si="18"/>
        <v/>
      </c>
      <c r="G494" s="425" t="str">
        <f t="shared" si="19"/>
        <v/>
      </c>
    </row>
    <row r="495" spans="1:7" x14ac:dyDescent="0.3">
      <c r="A495" s="402" t="s">
        <v>2485</v>
      </c>
      <c r="B495" s="402" t="s">
        <v>809</v>
      </c>
      <c r="C495" s="457">
        <v>0</v>
      </c>
      <c r="D495" s="402" t="s">
        <v>451</v>
      </c>
      <c r="E495" s="402"/>
      <c r="F495" s="454" t="str">
        <f t="shared" si="18"/>
        <v/>
      </c>
      <c r="G495" s="425" t="str">
        <f t="shared" si="19"/>
        <v/>
      </c>
    </row>
    <row r="496" spans="1:7" x14ac:dyDescent="0.3">
      <c r="A496" s="402" t="s">
        <v>2486</v>
      </c>
      <c r="B496" s="482" t="s">
        <v>10</v>
      </c>
      <c r="C496" s="435">
        <v>0</v>
      </c>
      <c r="D496" s="435">
        <v>0</v>
      </c>
      <c r="E496" s="402"/>
      <c r="F496" s="459">
        <f>SUM(F488:F495)</f>
        <v>0</v>
      </c>
      <c r="G496" s="433">
        <f>SUM(G488:G495)</f>
        <v>0</v>
      </c>
    </row>
    <row r="497" spans="1:7" x14ac:dyDescent="0.3">
      <c r="A497" s="402" t="s">
        <v>2487</v>
      </c>
      <c r="B497" s="405" t="s">
        <v>811</v>
      </c>
      <c r="C497" s="457">
        <v>0</v>
      </c>
      <c r="D497" s="435"/>
      <c r="E497" s="402"/>
      <c r="F497" s="425" t="s">
        <v>2271</v>
      </c>
      <c r="G497" s="425" t="s">
        <v>2271</v>
      </c>
    </row>
    <row r="498" spans="1:7" x14ac:dyDescent="0.3">
      <c r="A498" s="402" t="s">
        <v>2488</v>
      </c>
      <c r="B498" s="405" t="s">
        <v>812</v>
      </c>
      <c r="C498" s="457">
        <v>0</v>
      </c>
      <c r="D498" s="435"/>
      <c r="E498" s="402"/>
      <c r="F498" s="425" t="s">
        <v>2271</v>
      </c>
      <c r="G498" s="425" t="s">
        <v>2271</v>
      </c>
    </row>
    <row r="499" spans="1:7" x14ac:dyDescent="0.3">
      <c r="A499" s="402" t="s">
        <v>2489</v>
      </c>
      <c r="B499" s="405" t="s">
        <v>813</v>
      </c>
      <c r="C499" s="457">
        <v>0</v>
      </c>
      <c r="D499" s="435"/>
      <c r="E499" s="402"/>
      <c r="F499" s="425" t="s">
        <v>2271</v>
      </c>
      <c r="G499" s="425" t="s">
        <v>2271</v>
      </c>
    </row>
    <row r="500" spans="1:7" x14ac:dyDescent="0.3">
      <c r="A500" s="402" t="s">
        <v>2490</v>
      </c>
      <c r="B500" s="405" t="s">
        <v>814</v>
      </c>
      <c r="C500" s="457">
        <v>0</v>
      </c>
      <c r="D500" s="435"/>
      <c r="E500" s="402"/>
      <c r="F500" s="425" t="s">
        <v>2271</v>
      </c>
      <c r="G500" s="425" t="s">
        <v>2271</v>
      </c>
    </row>
    <row r="501" spans="1:7" x14ac:dyDescent="0.3">
      <c r="A501" s="402" t="s">
        <v>2491</v>
      </c>
      <c r="B501" s="405" t="s">
        <v>815</v>
      </c>
      <c r="C501" s="457">
        <v>0.98408751999999999</v>
      </c>
      <c r="D501" s="435"/>
      <c r="E501" s="402"/>
      <c r="F501" s="425" t="s">
        <v>2271</v>
      </c>
      <c r="G501" s="425" t="s">
        <v>2271</v>
      </c>
    </row>
    <row r="502" spans="1:7" x14ac:dyDescent="0.3">
      <c r="A502" s="402" t="s">
        <v>2492</v>
      </c>
      <c r="B502" s="405" t="s">
        <v>816</v>
      </c>
      <c r="C502" s="457">
        <v>0</v>
      </c>
      <c r="D502" s="435"/>
      <c r="E502" s="402"/>
      <c r="F502" s="425" t="s">
        <v>2271</v>
      </c>
      <c r="G502" s="425" t="s">
        <v>2271</v>
      </c>
    </row>
    <row r="503" spans="1:7" x14ac:dyDescent="0.3">
      <c r="A503" s="402" t="s">
        <v>2493</v>
      </c>
      <c r="B503" s="405"/>
      <c r="C503" s="402"/>
      <c r="D503" s="402"/>
      <c r="E503" s="402"/>
      <c r="F503" s="425"/>
      <c r="G503" s="425"/>
    </row>
    <row r="504" spans="1:7" x14ac:dyDescent="0.3">
      <c r="A504" s="402" t="s">
        <v>2494</v>
      </c>
      <c r="B504" s="405"/>
      <c r="C504" s="402"/>
      <c r="D504" s="402"/>
      <c r="E504" s="402"/>
      <c r="F504" s="425"/>
      <c r="G504" s="425"/>
    </row>
    <row r="505" spans="1:7" x14ac:dyDescent="0.3">
      <c r="A505" s="402" t="s">
        <v>2495</v>
      </c>
      <c r="B505" s="405"/>
      <c r="C505" s="402"/>
      <c r="D505" s="402"/>
      <c r="E505" s="402"/>
      <c r="F505" s="425"/>
      <c r="G505" s="433"/>
    </row>
    <row r="506" spans="1:7" x14ac:dyDescent="0.3">
      <c r="A506" s="404"/>
      <c r="B506" s="404" t="s">
        <v>1855</v>
      </c>
      <c r="C506" s="404" t="s">
        <v>891</v>
      </c>
      <c r="D506" s="404" t="s">
        <v>2496</v>
      </c>
      <c r="E506" s="404"/>
      <c r="F506" s="404"/>
      <c r="G506" s="404"/>
    </row>
    <row r="507" spans="1:7" x14ac:dyDescent="0.3">
      <c r="A507" s="402" t="s">
        <v>2497</v>
      </c>
      <c r="B507" s="403" t="s">
        <v>893</v>
      </c>
      <c r="C507" s="469">
        <v>0</v>
      </c>
      <c r="D507" s="402" t="s">
        <v>451</v>
      </c>
      <c r="E507" s="402"/>
      <c r="F507" s="402"/>
      <c r="G507" s="402"/>
    </row>
    <row r="508" spans="1:7" x14ac:dyDescent="0.3">
      <c r="A508" s="402" t="s">
        <v>2498</v>
      </c>
      <c r="B508" s="403" t="s">
        <v>895</v>
      </c>
      <c r="C508" s="469">
        <v>0</v>
      </c>
      <c r="D508" s="402" t="s">
        <v>451</v>
      </c>
      <c r="E508" s="402"/>
      <c r="F508" s="402"/>
      <c r="G508" s="402"/>
    </row>
    <row r="509" spans="1:7" x14ac:dyDescent="0.3">
      <c r="A509" s="402" t="s">
        <v>2499</v>
      </c>
      <c r="B509" s="403" t="s">
        <v>897</v>
      </c>
      <c r="C509" s="469">
        <v>0</v>
      </c>
      <c r="D509" s="402" t="s">
        <v>451</v>
      </c>
      <c r="E509" s="402"/>
      <c r="F509" s="402"/>
      <c r="G509" s="402"/>
    </row>
    <row r="510" spans="1:7" x14ac:dyDescent="0.3">
      <c r="A510" s="402" t="s">
        <v>2500</v>
      </c>
      <c r="B510" s="403" t="s">
        <v>899</v>
      </c>
      <c r="C510" s="469">
        <v>0</v>
      </c>
      <c r="D510" s="402" t="s">
        <v>451</v>
      </c>
      <c r="E510" s="402"/>
      <c r="F510" s="402"/>
      <c r="G510" s="402"/>
    </row>
    <row r="511" spans="1:7" x14ac:dyDescent="0.3">
      <c r="A511" s="402" t="s">
        <v>2501</v>
      </c>
      <c r="B511" s="403" t="s">
        <v>901</v>
      </c>
      <c r="C511" s="469">
        <v>0</v>
      </c>
      <c r="D511" s="402" t="s">
        <v>451</v>
      </c>
      <c r="E511" s="402"/>
      <c r="F511" s="402"/>
      <c r="G511" s="402"/>
    </row>
    <row r="512" spans="1:7" x14ac:dyDescent="0.3">
      <c r="A512" s="402" t="s">
        <v>2502</v>
      </c>
      <c r="B512" s="403" t="s">
        <v>50</v>
      </c>
      <c r="C512" s="469">
        <v>0</v>
      </c>
      <c r="D512" s="402" t="s">
        <v>451</v>
      </c>
      <c r="E512" s="402"/>
      <c r="F512" s="402"/>
      <c r="G512" s="402"/>
    </row>
    <row r="513" spans="1:7" x14ac:dyDescent="0.3">
      <c r="A513" s="402" t="s">
        <v>2503</v>
      </c>
      <c r="B513" s="403" t="s">
        <v>904</v>
      </c>
      <c r="C513" s="469">
        <v>0</v>
      </c>
      <c r="D513" s="402" t="s">
        <v>451</v>
      </c>
      <c r="E513" s="402"/>
      <c r="F513" s="402"/>
      <c r="G513" s="402"/>
    </row>
    <row r="514" spans="1:7" x14ac:dyDescent="0.3">
      <c r="A514" s="402" t="s">
        <v>2504</v>
      </c>
      <c r="B514" s="403" t="s">
        <v>2505</v>
      </c>
      <c r="C514" s="469">
        <v>0</v>
      </c>
      <c r="D514" s="402" t="s">
        <v>451</v>
      </c>
      <c r="E514" s="402"/>
      <c r="F514" s="402"/>
      <c r="G514" s="402"/>
    </row>
    <row r="515" spans="1:7" x14ac:dyDescent="0.3">
      <c r="A515" s="402" t="s">
        <v>2506</v>
      </c>
      <c r="B515" s="403" t="s">
        <v>2507</v>
      </c>
      <c r="C515" s="469">
        <v>0</v>
      </c>
      <c r="D515" s="402" t="s">
        <v>451</v>
      </c>
      <c r="E515" s="402"/>
      <c r="F515" s="402"/>
      <c r="G515" s="402"/>
    </row>
    <row r="516" spans="1:7" x14ac:dyDescent="0.3">
      <c r="A516" s="402" t="s">
        <v>2508</v>
      </c>
      <c r="B516" s="403" t="s">
        <v>2509</v>
      </c>
      <c r="C516" s="469">
        <v>0</v>
      </c>
      <c r="D516" s="402" t="s">
        <v>451</v>
      </c>
      <c r="E516" s="402"/>
      <c r="F516" s="402"/>
      <c r="G516" s="402"/>
    </row>
    <row r="517" spans="1:7" x14ac:dyDescent="0.3">
      <c r="A517" s="402" t="s">
        <v>2510</v>
      </c>
      <c r="B517" s="403" t="s">
        <v>906</v>
      </c>
      <c r="C517" s="469">
        <v>0</v>
      </c>
      <c r="D517" s="402" t="s">
        <v>451</v>
      </c>
      <c r="E517" s="402"/>
      <c r="F517" s="402"/>
      <c r="G517" s="402"/>
    </row>
    <row r="518" spans="1:7" x14ac:dyDescent="0.3">
      <c r="A518" s="402" t="s">
        <v>2511</v>
      </c>
      <c r="B518" s="403" t="s">
        <v>908</v>
      </c>
      <c r="C518" s="469">
        <v>0</v>
      </c>
      <c r="D518" s="402" t="s">
        <v>451</v>
      </c>
      <c r="E518" s="402"/>
      <c r="F518" s="402"/>
      <c r="G518" s="402"/>
    </row>
    <row r="519" spans="1:7" x14ac:dyDescent="0.3">
      <c r="A519" s="402" t="s">
        <v>2512</v>
      </c>
      <c r="B519" s="403" t="s">
        <v>9</v>
      </c>
      <c r="C519" s="469">
        <v>0</v>
      </c>
      <c r="D519" s="402" t="s">
        <v>451</v>
      </c>
      <c r="E519" s="402"/>
      <c r="F519" s="402"/>
      <c r="G519" s="402"/>
    </row>
    <row r="520" spans="1:7" x14ac:dyDescent="0.3">
      <c r="A520" s="402" t="s">
        <v>2513</v>
      </c>
      <c r="B520" s="405" t="s">
        <v>2514</v>
      </c>
      <c r="C520" s="466"/>
      <c r="D520" s="450"/>
      <c r="E520" s="402"/>
      <c r="F520" s="402"/>
      <c r="G520" s="402"/>
    </row>
    <row r="521" spans="1:7" x14ac:dyDescent="0.3">
      <c r="A521" s="402" t="s">
        <v>2515</v>
      </c>
      <c r="B521" s="405" t="s">
        <v>1986</v>
      </c>
      <c r="C521" s="466"/>
      <c r="D521" s="450"/>
      <c r="E521" s="402"/>
      <c r="F521" s="402"/>
      <c r="G521" s="402"/>
    </row>
    <row r="522" spans="1:7" x14ac:dyDescent="0.3">
      <c r="A522" s="402" t="s">
        <v>2516</v>
      </c>
      <c r="B522" s="405" t="s">
        <v>1986</v>
      </c>
      <c r="C522" s="466"/>
      <c r="D522" s="450"/>
      <c r="E522" s="402"/>
      <c r="F522" s="402"/>
      <c r="G522" s="402"/>
    </row>
    <row r="523" spans="1:7" x14ac:dyDescent="0.3">
      <c r="A523" s="402" t="s">
        <v>2517</v>
      </c>
      <c r="B523" s="405" t="s">
        <v>1986</v>
      </c>
      <c r="C523" s="466"/>
      <c r="D523" s="450"/>
      <c r="E523" s="402"/>
      <c r="F523" s="402"/>
      <c r="G523" s="402"/>
    </row>
    <row r="524" spans="1:7" x14ac:dyDescent="0.3">
      <c r="A524" s="402" t="s">
        <v>2518</v>
      </c>
      <c r="B524" s="405" t="s">
        <v>1986</v>
      </c>
      <c r="C524" s="466"/>
      <c r="D524" s="450"/>
      <c r="E524" s="402"/>
      <c r="F524" s="402"/>
      <c r="G524" s="402"/>
    </row>
    <row r="525" spans="1:7" x14ac:dyDescent="0.3">
      <c r="A525" s="402" t="s">
        <v>2519</v>
      </c>
      <c r="B525" s="405" t="s">
        <v>1986</v>
      </c>
      <c r="C525" s="466"/>
      <c r="D525" s="450"/>
      <c r="E525" s="402"/>
      <c r="F525" s="402"/>
      <c r="G525" s="402"/>
    </row>
    <row r="526" spans="1:7" x14ac:dyDescent="0.3">
      <c r="A526" s="402" t="s">
        <v>2520</v>
      </c>
      <c r="B526" s="405" t="s">
        <v>1986</v>
      </c>
      <c r="C526" s="466"/>
      <c r="D526" s="450"/>
      <c r="E526" s="402"/>
      <c r="F526" s="402"/>
      <c r="G526" s="402"/>
    </row>
    <row r="527" spans="1:7" x14ac:dyDescent="0.3">
      <c r="A527" s="402" t="s">
        <v>2521</v>
      </c>
      <c r="B527" s="405" t="s">
        <v>1986</v>
      </c>
      <c r="C527" s="466"/>
      <c r="D527" s="450"/>
      <c r="E527" s="402"/>
      <c r="F527" s="402"/>
      <c r="G527" s="402"/>
    </row>
    <row r="528" spans="1:7" x14ac:dyDescent="0.3">
      <c r="A528" s="402" t="s">
        <v>2522</v>
      </c>
      <c r="B528" s="405" t="s">
        <v>1986</v>
      </c>
      <c r="C528" s="466"/>
      <c r="D528" s="450"/>
      <c r="E528" s="402"/>
      <c r="F528" s="402"/>
      <c r="G528" s="402"/>
    </row>
    <row r="529" spans="1:7" x14ac:dyDescent="0.3">
      <c r="A529" s="402" t="s">
        <v>2523</v>
      </c>
      <c r="B529" s="405" t="s">
        <v>1986</v>
      </c>
      <c r="C529" s="466"/>
      <c r="D529" s="450"/>
      <c r="E529" s="402"/>
      <c r="F529" s="402"/>
      <c r="G529" s="402"/>
    </row>
    <row r="530" spans="1:7" x14ac:dyDescent="0.3">
      <c r="A530" s="402" t="s">
        <v>2524</v>
      </c>
      <c r="B530" s="405" t="s">
        <v>1986</v>
      </c>
      <c r="C530" s="466"/>
      <c r="D530" s="450"/>
      <c r="E530" s="402"/>
      <c r="F530" s="402"/>
      <c r="G530" s="402"/>
    </row>
    <row r="531" spans="1:7" x14ac:dyDescent="0.3">
      <c r="A531" s="402" t="s">
        <v>2525</v>
      </c>
      <c r="B531" s="405" t="s">
        <v>1986</v>
      </c>
      <c r="C531" s="466"/>
      <c r="D531" s="450"/>
      <c r="E531" s="402"/>
      <c r="F531" s="402"/>
      <c r="G531" s="406"/>
    </row>
    <row r="532" spans="1:7" x14ac:dyDescent="0.3">
      <c r="A532" s="402" t="s">
        <v>2526</v>
      </c>
      <c r="B532" s="405" t="s">
        <v>1986</v>
      </c>
      <c r="C532" s="466"/>
      <c r="D532" s="450"/>
      <c r="E532" s="402"/>
      <c r="F532" s="402"/>
      <c r="G532" s="406"/>
    </row>
    <row r="533" spans="1:7" x14ac:dyDescent="0.3">
      <c r="A533" s="402" t="s">
        <v>2527</v>
      </c>
      <c r="B533" s="405" t="s">
        <v>1986</v>
      </c>
      <c r="C533" s="466"/>
      <c r="D533" s="450"/>
      <c r="E533" s="402"/>
      <c r="F533" s="402"/>
      <c r="G533" s="406"/>
    </row>
    <row r="534" spans="1:7" x14ac:dyDescent="0.3">
      <c r="A534" s="404"/>
      <c r="B534" s="404" t="s">
        <v>2528</v>
      </c>
      <c r="C534" s="404" t="s">
        <v>442</v>
      </c>
      <c r="D534" s="404" t="s">
        <v>1857</v>
      </c>
      <c r="E534" s="404"/>
      <c r="F534" s="404" t="s">
        <v>687</v>
      </c>
      <c r="G534" s="404" t="s">
        <v>1858</v>
      </c>
    </row>
    <row r="535" spans="1:7" x14ac:dyDescent="0.3">
      <c r="A535" s="402" t="s">
        <v>2529</v>
      </c>
      <c r="B535" s="403" t="s">
        <v>144</v>
      </c>
      <c r="C535" s="457">
        <v>0</v>
      </c>
      <c r="D535" s="457">
        <v>0</v>
      </c>
      <c r="E535" s="427"/>
      <c r="F535" s="454" t="str">
        <f>IF($C$553=0,"",IF(C535="[for completion]","",IF(C535="","",C535/$C$553)))</f>
        <v/>
      </c>
      <c r="G535" s="454" t="str">
        <f>IF($D$553=0,"",IF(D535="[for completion]","",IF(D535="","",D535/$D$553)))</f>
        <v/>
      </c>
    </row>
    <row r="536" spans="1:7" x14ac:dyDescent="0.3">
      <c r="A536" s="402" t="s">
        <v>2530</v>
      </c>
      <c r="B536" s="403" t="s">
        <v>1838</v>
      </c>
      <c r="C536" s="457">
        <v>0</v>
      </c>
      <c r="D536" s="457">
        <v>0</v>
      </c>
      <c r="E536" s="427"/>
      <c r="F536" s="454" t="str">
        <f t="shared" ref="F536:F548" si="20">IF($C$553=0,"",IF(C536="[for completion]","",IF(C536="","",C536/$C$553)))</f>
        <v/>
      </c>
      <c r="G536" s="454" t="str">
        <f t="shared" ref="G536:G548" si="21">IF($D$553=0,"",IF(D536="[for completion]","",IF(D536="","",D536/$D$553)))</f>
        <v/>
      </c>
    </row>
    <row r="537" spans="1:7" x14ac:dyDescent="0.3">
      <c r="A537" s="402" t="s">
        <v>2531</v>
      </c>
      <c r="B537" s="403" t="s">
        <v>1839</v>
      </c>
      <c r="C537" s="457">
        <v>0</v>
      </c>
      <c r="D537" s="457">
        <v>0</v>
      </c>
      <c r="E537" s="427"/>
      <c r="F537" s="454" t="str">
        <f t="shared" si="20"/>
        <v/>
      </c>
      <c r="G537" s="454" t="str">
        <f t="shared" si="21"/>
        <v/>
      </c>
    </row>
    <row r="538" spans="1:7" x14ac:dyDescent="0.3">
      <c r="A538" s="402" t="s">
        <v>2532</v>
      </c>
      <c r="B538" s="403" t="s">
        <v>1840</v>
      </c>
      <c r="C538" s="457">
        <v>0</v>
      </c>
      <c r="D538" s="457">
        <v>0</v>
      </c>
      <c r="E538" s="427"/>
      <c r="F538" s="454" t="str">
        <f t="shared" si="20"/>
        <v/>
      </c>
      <c r="G538" s="454" t="str">
        <f t="shared" si="21"/>
        <v/>
      </c>
    </row>
    <row r="539" spans="1:7" x14ac:dyDescent="0.3">
      <c r="A539" s="402" t="s">
        <v>2533</v>
      </c>
      <c r="B539" s="403" t="s">
        <v>1841</v>
      </c>
      <c r="C539" s="457">
        <v>0</v>
      </c>
      <c r="D539" s="457">
        <v>0</v>
      </c>
      <c r="E539" s="427"/>
      <c r="F539" s="454" t="str">
        <f t="shared" si="20"/>
        <v/>
      </c>
      <c r="G539" s="454" t="str">
        <f t="shared" si="21"/>
        <v/>
      </c>
    </row>
    <row r="540" spans="1:7" x14ac:dyDescent="0.3">
      <c r="A540" s="402" t="s">
        <v>2534</v>
      </c>
      <c r="B540" s="403" t="s">
        <v>1842</v>
      </c>
      <c r="C540" s="457">
        <v>0</v>
      </c>
      <c r="D540" s="457">
        <v>0</v>
      </c>
      <c r="E540" s="427"/>
      <c r="F540" s="454" t="str">
        <f t="shared" si="20"/>
        <v/>
      </c>
      <c r="G540" s="454" t="str">
        <f t="shared" si="21"/>
        <v/>
      </c>
    </row>
    <row r="541" spans="1:7" x14ac:dyDescent="0.3">
      <c r="A541" s="402" t="s">
        <v>2535</v>
      </c>
      <c r="B541" s="403" t="s">
        <v>1843</v>
      </c>
      <c r="C541" s="457">
        <v>0</v>
      </c>
      <c r="D541" s="457">
        <v>0</v>
      </c>
      <c r="E541" s="427"/>
      <c r="F541" s="454" t="str">
        <f t="shared" si="20"/>
        <v/>
      </c>
      <c r="G541" s="454" t="str">
        <f t="shared" si="21"/>
        <v/>
      </c>
    </row>
    <row r="542" spans="1:7" x14ac:dyDescent="0.3">
      <c r="A542" s="402" t="s">
        <v>2536</v>
      </c>
      <c r="B542" s="403" t="s">
        <v>1849</v>
      </c>
      <c r="C542" s="457" t="s">
        <v>451</v>
      </c>
      <c r="D542" s="457" t="s">
        <v>451</v>
      </c>
      <c r="E542" s="427"/>
      <c r="F542" s="454" t="str">
        <f t="shared" si="20"/>
        <v/>
      </c>
      <c r="G542" s="454" t="str">
        <f t="shared" si="21"/>
        <v/>
      </c>
    </row>
    <row r="543" spans="1:7" x14ac:dyDescent="0.3">
      <c r="A543" s="402" t="s">
        <v>2537</v>
      </c>
      <c r="B543" s="403" t="s">
        <v>1844</v>
      </c>
      <c r="C543" s="457" t="s">
        <v>451</v>
      </c>
      <c r="D543" s="457" t="s">
        <v>451</v>
      </c>
      <c r="E543" s="427"/>
      <c r="F543" s="454" t="str">
        <f t="shared" si="20"/>
        <v/>
      </c>
      <c r="G543" s="454" t="str">
        <f t="shared" si="21"/>
        <v/>
      </c>
    </row>
    <row r="544" spans="1:7" x14ac:dyDescent="0.3">
      <c r="A544" s="402" t="s">
        <v>2538</v>
      </c>
      <c r="B544" s="403" t="s">
        <v>1845</v>
      </c>
      <c r="C544" s="457" t="s">
        <v>451</v>
      </c>
      <c r="D544" s="457" t="s">
        <v>451</v>
      </c>
      <c r="E544" s="427"/>
      <c r="F544" s="454" t="str">
        <f t="shared" si="20"/>
        <v/>
      </c>
      <c r="G544" s="454" t="str">
        <f t="shared" si="21"/>
        <v/>
      </c>
    </row>
    <row r="545" spans="1:7" x14ac:dyDescent="0.3">
      <c r="A545" s="402" t="s">
        <v>2539</v>
      </c>
      <c r="B545" s="403" t="s">
        <v>1846</v>
      </c>
      <c r="C545" s="457" t="s">
        <v>451</v>
      </c>
      <c r="D545" s="457" t="s">
        <v>451</v>
      </c>
      <c r="E545" s="427"/>
      <c r="F545" s="454" t="str">
        <f t="shared" si="20"/>
        <v/>
      </c>
      <c r="G545" s="454" t="str">
        <f t="shared" si="21"/>
        <v/>
      </c>
    </row>
    <row r="546" spans="1:7" x14ac:dyDescent="0.3">
      <c r="A546" s="402" t="s">
        <v>2540</v>
      </c>
      <c r="B546" s="403" t="s">
        <v>1847</v>
      </c>
      <c r="C546" s="457" t="s">
        <v>451</v>
      </c>
      <c r="D546" s="457" t="s">
        <v>451</v>
      </c>
      <c r="E546" s="427"/>
      <c r="F546" s="454" t="str">
        <f t="shared" si="20"/>
        <v/>
      </c>
      <c r="G546" s="454" t="str">
        <f t="shared" si="21"/>
        <v/>
      </c>
    </row>
    <row r="547" spans="1:7" x14ac:dyDescent="0.3">
      <c r="A547" s="402" t="s">
        <v>2541</v>
      </c>
      <c r="B547" s="403" t="s">
        <v>1848</v>
      </c>
      <c r="C547" s="457" t="s">
        <v>451</v>
      </c>
      <c r="D547" s="457" t="s">
        <v>451</v>
      </c>
      <c r="E547" s="427"/>
      <c r="F547" s="454" t="str">
        <f t="shared" si="20"/>
        <v/>
      </c>
      <c r="G547" s="454" t="str">
        <f t="shared" si="21"/>
        <v/>
      </c>
    </row>
    <row r="548" spans="1:7" x14ac:dyDescent="0.3">
      <c r="A548" s="402" t="s">
        <v>2542</v>
      </c>
      <c r="B548" s="403" t="s">
        <v>1967</v>
      </c>
      <c r="C548" s="457" t="s">
        <v>451</v>
      </c>
      <c r="D548" s="457" t="s">
        <v>451</v>
      </c>
      <c r="E548" s="427"/>
      <c r="F548" s="454" t="str">
        <f t="shared" si="20"/>
        <v/>
      </c>
      <c r="G548" s="454" t="str">
        <f t="shared" si="21"/>
        <v/>
      </c>
    </row>
    <row r="549" spans="1:7" x14ac:dyDescent="0.3">
      <c r="A549" s="402" t="s">
        <v>2543</v>
      </c>
      <c r="B549" s="403" t="s">
        <v>1701</v>
      </c>
      <c r="C549" s="455" t="s">
        <v>451</v>
      </c>
      <c r="D549" s="455" t="s">
        <v>451</v>
      </c>
      <c r="E549" s="427"/>
      <c r="F549" s="425"/>
      <c r="G549" s="425"/>
    </row>
    <row r="550" spans="1:7" x14ac:dyDescent="0.3">
      <c r="A550" s="402" t="s">
        <v>2544</v>
      </c>
      <c r="B550" s="403" t="s">
        <v>1701</v>
      </c>
      <c r="C550" s="455" t="s">
        <v>451</v>
      </c>
      <c r="D550" s="455" t="s">
        <v>451</v>
      </c>
      <c r="E550" s="427"/>
      <c r="F550" s="425"/>
      <c r="G550" s="425"/>
    </row>
    <row r="551" spans="1:7" x14ac:dyDescent="0.3">
      <c r="A551" s="402" t="s">
        <v>2545</v>
      </c>
      <c r="B551" s="403" t="s">
        <v>1701</v>
      </c>
      <c r="C551" s="455" t="s">
        <v>451</v>
      </c>
      <c r="D551" s="455" t="s">
        <v>451</v>
      </c>
      <c r="E551" s="427"/>
      <c r="F551" s="425"/>
      <c r="G551" s="425"/>
    </row>
    <row r="552" spans="1:7" x14ac:dyDescent="0.3">
      <c r="A552" s="402" t="s">
        <v>2546</v>
      </c>
      <c r="B552" s="403" t="s">
        <v>1719</v>
      </c>
      <c r="C552" s="457">
        <v>0</v>
      </c>
      <c r="D552" s="457">
        <v>0</v>
      </c>
      <c r="E552" s="427"/>
      <c r="F552" s="454" t="str">
        <f t="shared" ref="F552" si="22">IF($C$553=0,"",IF(C552="[for completion]","",IF(C552="","",C552/$C$553)))</f>
        <v/>
      </c>
      <c r="G552" s="454" t="str">
        <f t="shared" ref="G552" si="23">IF($D$553=0,"",IF(D552="[for completion]","",IF(D552="","",D552/$D$553)))</f>
        <v/>
      </c>
    </row>
    <row r="553" spans="1:7" x14ac:dyDescent="0.3">
      <c r="A553" s="402" t="s">
        <v>2547</v>
      </c>
      <c r="B553" s="403" t="s">
        <v>10</v>
      </c>
      <c r="C553" s="457">
        <f>+SUM(C535:C552)</f>
        <v>0</v>
      </c>
      <c r="D553" s="457">
        <f>+SUM(D535:D552)</f>
        <v>0</v>
      </c>
      <c r="E553" s="427"/>
      <c r="F553" s="459">
        <f>SUM(F535:F552)</f>
        <v>0</v>
      </c>
      <c r="G553" s="459">
        <f>SUM(G535:G552)</f>
        <v>0</v>
      </c>
    </row>
    <row r="554" spans="1:7" x14ac:dyDescent="0.3">
      <c r="A554" s="402" t="s">
        <v>2548</v>
      </c>
      <c r="B554" s="403"/>
      <c r="C554" s="402"/>
      <c r="D554" s="402"/>
      <c r="E554" s="427"/>
      <c r="F554" s="427"/>
      <c r="G554" s="427"/>
    </row>
    <row r="555" spans="1:7" x14ac:dyDescent="0.3">
      <c r="A555" s="402" t="s">
        <v>2549</v>
      </c>
      <c r="B555" s="403"/>
      <c r="C555" s="402"/>
      <c r="D555" s="402"/>
      <c r="E555" s="427"/>
      <c r="F555" s="427"/>
      <c r="G555" s="427"/>
    </row>
    <row r="556" spans="1:7" x14ac:dyDescent="0.3">
      <c r="A556" s="402" t="s">
        <v>2550</v>
      </c>
      <c r="B556" s="403"/>
      <c r="C556" s="402"/>
      <c r="D556" s="402"/>
      <c r="E556" s="427"/>
      <c r="F556" s="427"/>
      <c r="G556" s="427"/>
    </row>
    <row r="557" spans="1:7" x14ac:dyDescent="0.3">
      <c r="A557" s="404"/>
      <c r="B557" s="404" t="s">
        <v>2551</v>
      </c>
      <c r="C557" s="404" t="s">
        <v>442</v>
      </c>
      <c r="D557" s="404" t="s">
        <v>1698</v>
      </c>
      <c r="E557" s="404"/>
      <c r="F557" s="404" t="s">
        <v>687</v>
      </c>
      <c r="G557" s="404" t="s">
        <v>2552</v>
      </c>
    </row>
    <row r="558" spans="1:7" x14ac:dyDescent="0.3">
      <c r="A558" s="402" t="s">
        <v>2553</v>
      </c>
      <c r="B558" s="403" t="s">
        <v>1941</v>
      </c>
      <c r="C558" s="457">
        <v>0</v>
      </c>
      <c r="D558" s="457">
        <v>0</v>
      </c>
      <c r="E558" s="427"/>
      <c r="F558" s="454" t="str">
        <f>IF($C$576=0,"",IF(C558="[for completion]","",IF(C558="","",C558/$C$576)))</f>
        <v/>
      </c>
      <c r="G558" s="454" t="str">
        <f>IF($D$576=0,"",IF(D558="[for completion]","",IF(D558="","",D558/$D$576)))</f>
        <v/>
      </c>
    </row>
    <row r="559" spans="1:7" x14ac:dyDescent="0.3">
      <c r="A559" s="402" t="s">
        <v>2554</v>
      </c>
      <c r="B559" s="403" t="s">
        <v>1942</v>
      </c>
      <c r="C559" s="457">
        <v>0</v>
      </c>
      <c r="D559" s="457">
        <v>0</v>
      </c>
      <c r="E559" s="427"/>
      <c r="F559" s="454" t="str">
        <f t="shared" ref="F559:F571" si="24">IF($C$576=0,"",IF(C559="[for completion]","",IF(C559="","",C559/$C$576)))</f>
        <v/>
      </c>
      <c r="G559" s="454" t="str">
        <f t="shared" ref="G559:G571" si="25">IF($D$576=0,"",IF(D559="[for completion]","",IF(D559="","",D559/$D$576)))</f>
        <v/>
      </c>
    </row>
    <row r="560" spans="1:7" x14ac:dyDescent="0.3">
      <c r="A560" s="402" t="s">
        <v>2555</v>
      </c>
      <c r="B560" s="403" t="s">
        <v>1943</v>
      </c>
      <c r="C560" s="457">
        <v>0</v>
      </c>
      <c r="D560" s="457">
        <v>0</v>
      </c>
      <c r="E560" s="427"/>
      <c r="F560" s="454" t="str">
        <f t="shared" si="24"/>
        <v/>
      </c>
      <c r="G560" s="454" t="str">
        <f t="shared" si="25"/>
        <v/>
      </c>
    </row>
    <row r="561" spans="1:7" x14ac:dyDescent="0.3">
      <c r="A561" s="402" t="s">
        <v>2556</v>
      </c>
      <c r="B561" s="403" t="s">
        <v>1944</v>
      </c>
      <c r="C561" s="457">
        <v>0</v>
      </c>
      <c r="D561" s="457">
        <v>0</v>
      </c>
      <c r="E561" s="427"/>
      <c r="F561" s="454" t="str">
        <f t="shared" si="24"/>
        <v/>
      </c>
      <c r="G561" s="454" t="str">
        <f t="shared" si="25"/>
        <v/>
      </c>
    </row>
    <row r="562" spans="1:7" x14ac:dyDescent="0.3">
      <c r="A562" s="402" t="s">
        <v>2557</v>
      </c>
      <c r="B562" s="403" t="s">
        <v>1945</v>
      </c>
      <c r="C562" s="457">
        <v>0</v>
      </c>
      <c r="D562" s="457">
        <v>0</v>
      </c>
      <c r="E562" s="427"/>
      <c r="F562" s="454" t="str">
        <f t="shared" si="24"/>
        <v/>
      </c>
      <c r="G562" s="454" t="str">
        <f t="shared" si="25"/>
        <v/>
      </c>
    </row>
    <row r="563" spans="1:7" x14ac:dyDescent="0.3">
      <c r="A563" s="402" t="s">
        <v>2558</v>
      </c>
      <c r="B563" s="403" t="s">
        <v>1946</v>
      </c>
      <c r="C563" s="457">
        <v>0</v>
      </c>
      <c r="D563" s="457">
        <v>0</v>
      </c>
      <c r="E563" s="427"/>
      <c r="F563" s="454" t="str">
        <f t="shared" si="24"/>
        <v/>
      </c>
      <c r="G563" s="454" t="str">
        <f t="shared" si="25"/>
        <v/>
      </c>
    </row>
    <row r="564" spans="1:7" x14ac:dyDescent="0.3">
      <c r="A564" s="402" t="s">
        <v>2559</v>
      </c>
      <c r="B564" s="403" t="s">
        <v>1947</v>
      </c>
      <c r="C564" s="457">
        <v>0</v>
      </c>
      <c r="D564" s="457">
        <v>0</v>
      </c>
      <c r="E564" s="427"/>
      <c r="F564" s="454" t="str">
        <f t="shared" si="24"/>
        <v/>
      </c>
      <c r="G564" s="454" t="str">
        <f t="shared" si="25"/>
        <v/>
      </c>
    </row>
    <row r="565" spans="1:7" x14ac:dyDescent="0.3">
      <c r="A565" s="402" t="s">
        <v>2560</v>
      </c>
      <c r="B565" s="403" t="s">
        <v>1701</v>
      </c>
      <c r="C565" s="457" t="s">
        <v>451</v>
      </c>
      <c r="D565" s="457" t="s">
        <v>451</v>
      </c>
      <c r="E565" s="427"/>
      <c r="F565" s="454" t="str">
        <f t="shared" si="24"/>
        <v/>
      </c>
      <c r="G565" s="454" t="str">
        <f t="shared" si="25"/>
        <v/>
      </c>
    </row>
    <row r="566" spans="1:7" x14ac:dyDescent="0.3">
      <c r="A566" s="402" t="s">
        <v>2561</v>
      </c>
      <c r="B566" s="403" t="s">
        <v>1701</v>
      </c>
      <c r="C566" s="457" t="s">
        <v>451</v>
      </c>
      <c r="D566" s="457" t="s">
        <v>451</v>
      </c>
      <c r="E566" s="427"/>
      <c r="F566" s="454" t="str">
        <f t="shared" si="24"/>
        <v/>
      </c>
      <c r="G566" s="454" t="str">
        <f t="shared" si="25"/>
        <v/>
      </c>
    </row>
    <row r="567" spans="1:7" x14ac:dyDescent="0.3">
      <c r="A567" s="402" t="s">
        <v>2562</v>
      </c>
      <c r="B567" s="403" t="s">
        <v>1701</v>
      </c>
      <c r="C567" s="457" t="s">
        <v>451</v>
      </c>
      <c r="D567" s="457" t="s">
        <v>451</v>
      </c>
      <c r="E567" s="427"/>
      <c r="F567" s="454" t="str">
        <f t="shared" si="24"/>
        <v/>
      </c>
      <c r="G567" s="454" t="str">
        <f t="shared" si="25"/>
        <v/>
      </c>
    </row>
    <row r="568" spans="1:7" x14ac:dyDescent="0.3">
      <c r="A568" s="402" t="s">
        <v>2563</v>
      </c>
      <c r="B568" s="403" t="s">
        <v>1701</v>
      </c>
      <c r="C568" s="457" t="s">
        <v>451</v>
      </c>
      <c r="D568" s="457" t="s">
        <v>451</v>
      </c>
      <c r="E568" s="427"/>
      <c r="F568" s="454" t="str">
        <f t="shared" si="24"/>
        <v/>
      </c>
      <c r="G568" s="454" t="str">
        <f t="shared" si="25"/>
        <v/>
      </c>
    </row>
    <row r="569" spans="1:7" x14ac:dyDescent="0.3">
      <c r="A569" s="402" t="s">
        <v>2564</v>
      </c>
      <c r="B569" s="403" t="s">
        <v>1701</v>
      </c>
      <c r="C569" s="457" t="s">
        <v>451</v>
      </c>
      <c r="D569" s="457" t="s">
        <v>451</v>
      </c>
      <c r="E569" s="427"/>
      <c r="F569" s="454" t="str">
        <f t="shared" si="24"/>
        <v/>
      </c>
      <c r="G569" s="454" t="str">
        <f t="shared" si="25"/>
        <v/>
      </c>
    </row>
    <row r="570" spans="1:7" x14ac:dyDescent="0.3">
      <c r="A570" s="402" t="s">
        <v>2565</v>
      </c>
      <c r="B570" s="403" t="s">
        <v>1701</v>
      </c>
      <c r="C570" s="457" t="s">
        <v>451</v>
      </c>
      <c r="D570" s="457" t="s">
        <v>451</v>
      </c>
      <c r="E570" s="427"/>
      <c r="F570" s="454" t="str">
        <f t="shared" si="24"/>
        <v/>
      </c>
      <c r="G570" s="454" t="str">
        <f t="shared" si="25"/>
        <v/>
      </c>
    </row>
    <row r="571" spans="1:7" x14ac:dyDescent="0.3">
      <c r="A571" s="402" t="s">
        <v>2566</v>
      </c>
      <c r="B571" s="403" t="s">
        <v>1701</v>
      </c>
      <c r="C571" s="457" t="s">
        <v>451</v>
      </c>
      <c r="D571" s="457" t="s">
        <v>451</v>
      </c>
      <c r="E571" s="427"/>
      <c r="F571" s="454" t="str">
        <f t="shared" si="24"/>
        <v/>
      </c>
      <c r="G571" s="454" t="str">
        <f t="shared" si="25"/>
        <v/>
      </c>
    </row>
    <row r="572" spans="1:7" x14ac:dyDescent="0.3">
      <c r="A572" s="402" t="s">
        <v>2567</v>
      </c>
      <c r="B572" s="403" t="s">
        <v>1701</v>
      </c>
      <c r="C572" s="457" t="s">
        <v>451</v>
      </c>
      <c r="D572" s="457" t="s">
        <v>451</v>
      </c>
      <c r="E572" s="427"/>
      <c r="F572" s="454"/>
      <c r="G572" s="454"/>
    </row>
    <row r="573" spans="1:7" x14ac:dyDescent="0.3">
      <c r="A573" s="402" t="s">
        <v>2568</v>
      </c>
      <c r="B573" s="403" t="s">
        <v>1701</v>
      </c>
      <c r="C573" s="457" t="s">
        <v>451</v>
      </c>
      <c r="D573" s="455" t="s">
        <v>451</v>
      </c>
      <c r="E573" s="427"/>
      <c r="F573" s="454"/>
      <c r="G573" s="454"/>
    </row>
    <row r="574" spans="1:7" x14ac:dyDescent="0.3">
      <c r="A574" s="402" t="s">
        <v>2569</v>
      </c>
      <c r="B574" s="403" t="s">
        <v>1701</v>
      </c>
      <c r="C574" s="457" t="s">
        <v>451</v>
      </c>
      <c r="D574" s="455" t="s">
        <v>451</v>
      </c>
      <c r="E574" s="427"/>
      <c r="F574" s="454"/>
      <c r="G574" s="454"/>
    </row>
    <row r="575" spans="1:7" x14ac:dyDescent="0.3">
      <c r="A575" s="402" t="s">
        <v>2570</v>
      </c>
      <c r="B575" s="403" t="s">
        <v>1719</v>
      </c>
      <c r="C575" s="457">
        <v>0</v>
      </c>
      <c r="D575" s="457">
        <v>0</v>
      </c>
      <c r="E575" s="427"/>
      <c r="F575" s="454" t="str">
        <f t="shared" ref="F575" si="26">IF($C$576=0,"",IF(C575="[for completion]","",IF(C575="","",C575/$C$576)))</f>
        <v/>
      </c>
      <c r="G575" s="454" t="str">
        <f t="shared" ref="G575" si="27">IF($D$576=0,"",IF(D575="[for completion]","",IF(D575="","",D575/$D$576)))</f>
        <v/>
      </c>
    </row>
    <row r="576" spans="1:7" x14ac:dyDescent="0.3">
      <c r="A576" s="402" t="s">
        <v>2571</v>
      </c>
      <c r="B576" s="403" t="s">
        <v>10</v>
      </c>
      <c r="C576" s="435">
        <f>SUM(C558:C575)</f>
        <v>0</v>
      </c>
      <c r="D576" s="435">
        <f>SUM(D558:D575)</f>
        <v>0</v>
      </c>
      <c r="E576" s="427"/>
      <c r="F576" s="459">
        <f>SUM(F558:F575)</f>
        <v>0</v>
      </c>
      <c r="G576" s="459">
        <f>SUM(G558:G575)</f>
        <v>0</v>
      </c>
    </row>
    <row r="577" spans="1:7" x14ac:dyDescent="0.3">
      <c r="A577" s="404"/>
      <c r="B577" s="404" t="s">
        <v>2572</v>
      </c>
      <c r="C577" s="404" t="s">
        <v>442</v>
      </c>
      <c r="D577" s="404" t="s">
        <v>1857</v>
      </c>
      <c r="E577" s="404"/>
      <c r="F577" s="404" t="s">
        <v>687</v>
      </c>
      <c r="G577" s="404" t="s">
        <v>1858</v>
      </c>
    </row>
    <row r="578" spans="1:7" x14ac:dyDescent="0.3">
      <c r="A578" s="402" t="s">
        <v>2573</v>
      </c>
      <c r="B578" s="403" t="s">
        <v>1749</v>
      </c>
      <c r="C578" s="435">
        <v>0</v>
      </c>
      <c r="D578" s="435">
        <v>0</v>
      </c>
      <c r="E578" s="427"/>
      <c r="F578" s="454" t="str">
        <f>IF($C$588=0,"",IF(C578="[for completion]","",IF(C578="","",C578/$C$588)))</f>
        <v/>
      </c>
      <c r="G578" s="454" t="str">
        <f>IF($D$588=0,"",IF(D578="[for completion]","",IF(D578="","",D578/$D$588)))</f>
        <v/>
      </c>
    </row>
    <row r="579" spans="1:7" x14ac:dyDescent="0.3">
      <c r="A579" s="402" t="s">
        <v>2574</v>
      </c>
      <c r="B579" s="403" t="s">
        <v>1751</v>
      </c>
      <c r="C579" s="435">
        <v>0</v>
      </c>
      <c r="D579" s="435">
        <v>0</v>
      </c>
      <c r="E579" s="427"/>
      <c r="F579" s="454" t="str">
        <f t="shared" ref="F579:F587" si="28">IF($C$588=0,"",IF(C579="[for completion]","",IF(C579="","",C579/$C$588)))</f>
        <v/>
      </c>
      <c r="G579" s="454" t="str">
        <f t="shared" ref="G579:G587" si="29">IF($D$588=0,"",IF(D579="[for completion]","",IF(D579="","",D579/$D$588)))</f>
        <v/>
      </c>
    </row>
    <row r="580" spans="1:7" x14ac:dyDescent="0.3">
      <c r="A580" s="402" t="s">
        <v>2575</v>
      </c>
      <c r="B580" s="403" t="s">
        <v>1753</v>
      </c>
      <c r="C580" s="435">
        <v>0</v>
      </c>
      <c r="D580" s="435">
        <v>0</v>
      </c>
      <c r="E580" s="427"/>
      <c r="F580" s="454" t="str">
        <f t="shared" si="28"/>
        <v/>
      </c>
      <c r="G580" s="454" t="str">
        <f t="shared" si="29"/>
        <v/>
      </c>
    </row>
    <row r="581" spans="1:7" x14ac:dyDescent="0.3">
      <c r="A581" s="402" t="s">
        <v>2576</v>
      </c>
      <c r="B581" s="403" t="s">
        <v>1755</v>
      </c>
      <c r="C581" s="435">
        <v>0</v>
      </c>
      <c r="D581" s="435">
        <v>0</v>
      </c>
      <c r="E581" s="427"/>
      <c r="F581" s="454" t="str">
        <f t="shared" si="28"/>
        <v/>
      </c>
      <c r="G581" s="454" t="str">
        <f t="shared" si="29"/>
        <v/>
      </c>
    </row>
    <row r="582" spans="1:7" x14ac:dyDescent="0.3">
      <c r="A582" s="402" t="s">
        <v>2577</v>
      </c>
      <c r="B582" s="403" t="s">
        <v>1757</v>
      </c>
      <c r="C582" s="435">
        <v>0</v>
      </c>
      <c r="D582" s="435">
        <v>0</v>
      </c>
      <c r="E582" s="427"/>
      <c r="F582" s="454" t="str">
        <f t="shared" si="28"/>
        <v/>
      </c>
      <c r="G582" s="454" t="str">
        <f t="shared" si="29"/>
        <v/>
      </c>
    </row>
    <row r="583" spans="1:7" x14ac:dyDescent="0.3">
      <c r="A583" s="402" t="s">
        <v>2578</v>
      </c>
      <c r="B583" s="403" t="s">
        <v>1759</v>
      </c>
      <c r="C583" s="435">
        <v>0</v>
      </c>
      <c r="D583" s="435">
        <v>0</v>
      </c>
      <c r="E583" s="427"/>
      <c r="F583" s="454" t="str">
        <f t="shared" si="28"/>
        <v/>
      </c>
      <c r="G583" s="454" t="str">
        <f t="shared" si="29"/>
        <v/>
      </c>
    </row>
    <row r="584" spans="1:7" x14ac:dyDescent="0.3">
      <c r="A584" s="402" t="s">
        <v>2579</v>
      </c>
      <c r="B584" s="403" t="s">
        <v>1761</v>
      </c>
      <c r="C584" s="435">
        <v>0</v>
      </c>
      <c r="D584" s="435">
        <v>0</v>
      </c>
      <c r="E584" s="427"/>
      <c r="F584" s="454" t="str">
        <f t="shared" si="28"/>
        <v/>
      </c>
      <c r="G584" s="454" t="str">
        <f t="shared" si="29"/>
        <v/>
      </c>
    </row>
    <row r="585" spans="1:7" x14ac:dyDescent="0.3">
      <c r="A585" s="402" t="s">
        <v>2580</v>
      </c>
      <c r="B585" s="403" t="s">
        <v>1763</v>
      </c>
      <c r="C585" s="435">
        <v>0</v>
      </c>
      <c r="D585" s="435">
        <v>0</v>
      </c>
      <c r="E585" s="427"/>
      <c r="F585" s="454" t="str">
        <f t="shared" si="28"/>
        <v/>
      </c>
      <c r="G585" s="454" t="str">
        <f t="shared" si="29"/>
        <v/>
      </c>
    </row>
    <row r="586" spans="1:7" x14ac:dyDescent="0.3">
      <c r="A586" s="402" t="s">
        <v>2581</v>
      </c>
      <c r="B586" s="403" t="s">
        <v>1765</v>
      </c>
      <c r="C586" s="435">
        <v>0</v>
      </c>
      <c r="D586" s="435">
        <v>0</v>
      </c>
      <c r="E586" s="427"/>
      <c r="F586" s="454" t="str">
        <f t="shared" si="28"/>
        <v/>
      </c>
      <c r="G586" s="454" t="str">
        <f t="shared" si="29"/>
        <v/>
      </c>
    </row>
    <row r="587" spans="1:7" x14ac:dyDescent="0.3">
      <c r="A587" s="402" t="s">
        <v>2582</v>
      </c>
      <c r="B587" s="403" t="s">
        <v>1719</v>
      </c>
      <c r="C587" s="435">
        <v>0</v>
      </c>
      <c r="D587" s="435">
        <v>0</v>
      </c>
      <c r="E587" s="427"/>
      <c r="F587" s="454" t="str">
        <f t="shared" si="28"/>
        <v/>
      </c>
      <c r="G587" s="454" t="str">
        <f t="shared" si="29"/>
        <v/>
      </c>
    </row>
    <row r="588" spans="1:7" x14ac:dyDescent="0.3">
      <c r="A588" s="402" t="s">
        <v>2583</v>
      </c>
      <c r="B588" s="403" t="s">
        <v>10</v>
      </c>
      <c r="C588" s="435">
        <v>0</v>
      </c>
      <c r="D588" s="435">
        <v>0</v>
      </c>
      <c r="E588" s="427"/>
      <c r="F588" s="459">
        <f>SUM(F578:F587)</f>
        <v>0</v>
      </c>
      <c r="G588" s="459">
        <f>SUM(G578:G587)</f>
        <v>0</v>
      </c>
    </row>
    <row r="590" spans="1:7" x14ac:dyDescent="0.3">
      <c r="A590" s="404"/>
      <c r="B590" s="404" t="s">
        <v>2584</v>
      </c>
      <c r="C590" s="404" t="s">
        <v>442</v>
      </c>
      <c r="D590" s="404" t="s">
        <v>1698</v>
      </c>
      <c r="E590" s="404"/>
      <c r="F590" s="404" t="s">
        <v>687</v>
      </c>
      <c r="G590" s="404" t="s">
        <v>1858</v>
      </c>
    </row>
    <row r="591" spans="1:7" x14ac:dyDescent="0.3">
      <c r="A591" s="402" t="s">
        <v>2585</v>
      </c>
      <c r="B591" s="403" t="s">
        <v>2586</v>
      </c>
      <c r="C591" s="435">
        <v>0</v>
      </c>
      <c r="D591" s="435">
        <v>0</v>
      </c>
      <c r="E591" s="427"/>
      <c r="F591" s="454" t="str">
        <f>IF($C$595=0,"",IF(C591="[for completion]","",IF(C591="","",C591/$C$595)))</f>
        <v/>
      </c>
      <c r="G591" s="454" t="str">
        <f>IF($D$595=0,"",IF(D591="[for completion]","",IF(D591="","",D591/$D$595)))</f>
        <v/>
      </c>
    </row>
    <row r="592" spans="1:7" x14ac:dyDescent="0.3">
      <c r="A592" s="402" t="s">
        <v>2587</v>
      </c>
      <c r="B592" s="432" t="s">
        <v>1789</v>
      </c>
      <c r="C592" s="435">
        <v>0</v>
      </c>
      <c r="D592" s="435">
        <v>0</v>
      </c>
      <c r="E592" s="427"/>
      <c r="F592" s="454" t="str">
        <f>IF($C$595=0,"",IF(C592="[for completion]","",IF(C592="","",C592/$C$595)))</f>
        <v/>
      </c>
      <c r="G592" s="454" t="str">
        <f t="shared" ref="G592:G594" si="30">IF($D$595=0,"",IF(D592="[for completion]","",IF(D592="","",D592/$D$595)))</f>
        <v/>
      </c>
    </row>
    <row r="593" spans="1:7" x14ac:dyDescent="0.3">
      <c r="A593" s="402" t="s">
        <v>2588</v>
      </c>
      <c r="B593" s="403" t="s">
        <v>1626</v>
      </c>
      <c r="C593" s="435">
        <v>0</v>
      </c>
      <c r="D593" s="435">
        <v>0</v>
      </c>
      <c r="E593" s="427"/>
      <c r="F593" s="454" t="str">
        <f>IF($C$595=0,"",IF(C593="[for completion]","",IF(C593="","",C593/$C$595)))</f>
        <v/>
      </c>
      <c r="G593" s="454" t="str">
        <f t="shared" si="30"/>
        <v/>
      </c>
    </row>
    <row r="594" spans="1:7" x14ac:dyDescent="0.3">
      <c r="A594" s="402" t="s">
        <v>2589</v>
      </c>
      <c r="B594" s="402" t="s">
        <v>1719</v>
      </c>
      <c r="C594" s="435">
        <v>0</v>
      </c>
      <c r="D594" s="435">
        <v>0</v>
      </c>
      <c r="E594" s="427"/>
      <c r="F594" s="454" t="str">
        <f>IF($C$595=0,"",IF(C594="[for completion]","",IF(C594="","",C594/$C$595)))</f>
        <v/>
      </c>
      <c r="G594" s="454" t="str">
        <f t="shared" si="30"/>
        <v/>
      </c>
    </row>
    <row r="595" spans="1:7" x14ac:dyDescent="0.3">
      <c r="A595" s="402" t="s">
        <v>2590</v>
      </c>
      <c r="B595" s="403" t="s">
        <v>10</v>
      </c>
      <c r="C595" s="435">
        <v>0</v>
      </c>
      <c r="D595" s="435">
        <v>0</v>
      </c>
      <c r="E595" s="427"/>
      <c r="F595" s="459">
        <f>SUM(F591:F594)</f>
        <v>0</v>
      </c>
      <c r="G595" s="459">
        <f>SUM(G591:G594)</f>
        <v>0</v>
      </c>
    </row>
    <row r="596" spans="1:7" x14ac:dyDescent="0.3">
      <c r="A596" s="402"/>
    </row>
  </sheetData>
  <protectedRanges>
    <protectedRange sqref="B520" name="Mortgage Assets III_1"/>
    <protectedRange sqref="B309:B315 B535:B541" name="Mortgage Assets III_1_1"/>
    <protectedRange sqref="B332:B338" name="Mortgage Assets III_1_2"/>
    <protectedRange sqref="B558:B564" name="Mortgage Assets III_1_2_1"/>
    <protectedRange sqref="B339:B345" name="Mortgage Assets III_1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805A6E43-B231-427E-918F-0B7E6D5AD2CC}"/>
    <hyperlink ref="B10" location="'F. Optional Sustainable data'!B153" display="3.  Additional information on the asset distribution" xr:uid="{52B3B8DB-6154-47F2-B305-FFE7FCEB109C}"/>
    <hyperlink ref="B9" location="'F. Optional Sustainable data'!B59" tooltip="b59" display="2.  Additional information on the commercial mortgage stock" xr:uid="{743E9BA8-E1AB-49C7-92FC-EF402A44D7E7}"/>
    <hyperlink ref="B171" location="'2. Harmonised Glossary'!A9" display="Breakdown by Interest Rate" xr:uid="{3FF7D7A3-353F-4273-88EC-21BD81E50A36}"/>
    <hyperlink ref="B201" location="'2. Harmonised Glossary'!A14" display="Non-Performing Loans (NPLs)" xr:uid="{185A808E-B839-4243-87C1-CB1DF28B8A45}"/>
    <hyperlink ref="B240" location="'2. Harmonised Glossary'!A288" display="Loan to Value (LTV) Information - Un-indexed" xr:uid="{4D63B7C1-C55B-4596-B991-6E9E5BDB3AC3}"/>
    <hyperlink ref="B262" location="'2. Harmonised Glossary'!A11" display="Loan to Value (LTV) Information - Indexed" xr:uid="{4F8A1CED-0449-4D6D-A30C-47B15B4AE27F}"/>
    <hyperlink ref="B8:C8" location="'F1. HTT Sustainable M data'!B26" display="2. Additional information on the sustainable section of the mortgage stock" xr:uid="{3A514D10-23FF-414F-B7CC-15B6F44E8C45}"/>
    <hyperlink ref="B9:C9" location="'F1. HTT Sustainable M data'!B211" tooltip="b59" display="2A. Sustainable Residential Cover Pool" xr:uid="{BD62C708-EB45-4E10-A0EA-2B86E17AED8B}"/>
    <hyperlink ref="B10:C10" location="'F1. HTT Sustainable M data'!B401" display="2B. Commercial Cover Pool" xr:uid="{E5F9FFE4-ADEA-48B7-AB20-1CD270E27D8B}"/>
    <hyperlink ref="B484" location="'2. Harmonised Glossary'!A11" display="Loan to Value (LTV) Information - Indexed" xr:uid="{F3DF4622-2742-4032-ADBA-54DF667FDA0C}"/>
  </hyperlinks>
  <pageMargins left="0.7" right="0.7" top="0.75" bottom="0.75" header="0.3" footer="0.3"/>
  <pageSetup paperSize="9" scale="33" orientation="portrait" r:id="rId1"/>
  <rowBreaks count="6" manualBreakCount="6">
    <brk id="64" max="16383" man="1"/>
    <brk id="170" max="16383" man="1"/>
    <brk id="261" max="16383" man="1"/>
    <brk id="365" max="16383" man="1"/>
    <brk id="461" max="16383" man="1"/>
    <brk id="55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592"/>
  <sheetViews>
    <sheetView zoomScale="70" zoomScaleNormal="70" workbookViewId="0">
      <selection activeCell="N15" sqref="N15"/>
    </sheetView>
  </sheetViews>
  <sheetFormatPr defaultRowHeight="14.4" x14ac:dyDescent="0.3"/>
  <cols>
    <col min="1" max="1" width="13.33203125" customWidth="1"/>
    <col min="2" max="2" width="59" customWidth="1"/>
    <col min="3" max="7" width="36.6640625" customWidth="1"/>
  </cols>
  <sheetData>
    <row r="1" spans="1:9" ht="45" customHeight="1" x14ac:dyDescent="0.3">
      <c r="A1" s="504" t="s">
        <v>1645</v>
      </c>
      <c r="B1" s="504"/>
    </row>
    <row r="2" spans="1:9" ht="31.2" x14ac:dyDescent="0.3">
      <c r="A2" s="423" t="s">
        <v>1956</v>
      </c>
      <c r="B2" s="423"/>
      <c r="C2" s="406"/>
      <c r="D2" s="406"/>
      <c r="E2" s="406"/>
      <c r="F2" s="422" t="s">
        <v>1924</v>
      </c>
      <c r="G2" s="438"/>
    </row>
    <row r="3" spans="1:9" x14ac:dyDescent="0.3">
      <c r="A3" s="406"/>
      <c r="B3" s="406"/>
      <c r="C3" s="406"/>
      <c r="D3" s="406"/>
      <c r="E3" s="406"/>
      <c r="F3" s="406"/>
      <c r="G3" s="406"/>
    </row>
    <row r="4" spans="1:9" ht="15.75" customHeight="1" thickBot="1" x14ac:dyDescent="0.35">
      <c r="A4" s="406"/>
      <c r="B4" s="406"/>
      <c r="C4" s="421"/>
      <c r="D4" s="406"/>
      <c r="E4" s="406"/>
      <c r="F4" s="406"/>
      <c r="G4" s="406"/>
    </row>
    <row r="5" spans="1:9" ht="60.75" customHeight="1" thickBot="1" x14ac:dyDescent="0.35">
      <c r="A5" s="418"/>
      <c r="B5" s="420" t="s">
        <v>415</v>
      </c>
      <c r="C5" s="419" t="s">
        <v>75</v>
      </c>
      <c r="D5" s="418"/>
      <c r="E5" s="514" t="s">
        <v>1644</v>
      </c>
      <c r="F5" s="515"/>
      <c r="G5" s="440" t="s">
        <v>1643</v>
      </c>
      <c r="H5" s="413"/>
    </row>
    <row r="6" spans="1:9" x14ac:dyDescent="0.3">
      <c r="A6" s="402"/>
      <c r="B6" s="402"/>
      <c r="C6" s="402"/>
      <c r="D6" s="402"/>
      <c r="F6" s="441"/>
      <c r="G6" s="441"/>
    </row>
    <row r="7" spans="1:9" ht="18.75" customHeight="1" x14ac:dyDescent="0.3">
      <c r="A7" s="417"/>
      <c r="B7" s="505" t="s">
        <v>1957</v>
      </c>
      <c r="C7" s="506"/>
      <c r="D7" s="416"/>
      <c r="E7" s="505" t="s">
        <v>1958</v>
      </c>
      <c r="F7" s="503"/>
      <c r="G7" s="503"/>
      <c r="H7" s="506"/>
    </row>
    <row r="8" spans="1:9" ht="18.75" customHeight="1" x14ac:dyDescent="0.3">
      <c r="A8" s="402"/>
      <c r="B8" s="525" t="s">
        <v>1642</v>
      </c>
      <c r="C8" s="526"/>
      <c r="D8" s="416"/>
      <c r="E8" s="516" t="s">
        <v>605</v>
      </c>
      <c r="F8" s="517"/>
      <c r="G8" s="517"/>
      <c r="H8" s="518"/>
    </row>
    <row r="9" spans="1:9" ht="18.75" customHeight="1" x14ac:dyDescent="0.3">
      <c r="A9" s="402"/>
      <c r="B9" s="525" t="s">
        <v>1635</v>
      </c>
      <c r="C9" s="526"/>
      <c r="D9" s="414"/>
      <c r="E9" s="516"/>
      <c r="F9" s="517"/>
      <c r="G9" s="517"/>
      <c r="H9" s="518"/>
      <c r="I9" s="413"/>
    </row>
    <row r="10" spans="1:9" x14ac:dyDescent="0.3">
      <c r="A10" s="415"/>
      <c r="B10" s="527"/>
      <c r="C10" s="527"/>
      <c r="D10" s="416"/>
      <c r="E10" s="516"/>
      <c r="F10" s="517"/>
      <c r="G10" s="517"/>
      <c r="H10" s="518"/>
      <c r="I10" s="413"/>
    </row>
    <row r="11" spans="1:9" ht="15" thickBot="1" x14ac:dyDescent="0.35">
      <c r="A11" s="415"/>
      <c r="B11" s="519"/>
      <c r="C11" s="513"/>
      <c r="D11" s="414"/>
      <c r="E11" s="516"/>
      <c r="F11" s="517"/>
      <c r="G11" s="517"/>
      <c r="H11" s="518"/>
      <c r="I11" s="413"/>
    </row>
    <row r="12" spans="1:9" x14ac:dyDescent="0.3">
      <c r="A12" s="402"/>
      <c r="B12" s="412"/>
      <c r="C12" s="402"/>
      <c r="D12" s="402"/>
      <c r="E12" s="516"/>
      <c r="F12" s="517"/>
      <c r="G12" s="517"/>
      <c r="H12" s="518"/>
      <c r="I12" s="413"/>
    </row>
    <row r="13" spans="1:9" ht="15.75" customHeight="1" thickBot="1" x14ac:dyDescent="0.35">
      <c r="A13" s="402"/>
      <c r="B13" s="412"/>
      <c r="C13" s="402"/>
      <c r="D13" s="402"/>
      <c r="E13" s="520"/>
      <c r="F13" s="521"/>
      <c r="G13" s="522"/>
      <c r="H13" s="523"/>
      <c r="I13" s="413"/>
    </row>
    <row r="14" spans="1:9" x14ac:dyDescent="0.3">
      <c r="A14" s="402"/>
      <c r="B14" s="412"/>
      <c r="C14" s="402"/>
      <c r="D14" s="402"/>
      <c r="E14" s="411"/>
      <c r="F14" s="411"/>
      <c r="G14" s="402"/>
      <c r="H14" s="442"/>
    </row>
    <row r="15" spans="1:9" ht="18.75" customHeight="1" x14ac:dyDescent="0.3">
      <c r="A15" s="424"/>
      <c r="B15" s="524" t="s">
        <v>1959</v>
      </c>
      <c r="C15" s="524"/>
      <c r="D15" s="524"/>
      <c r="E15" s="424"/>
      <c r="F15" s="424"/>
      <c r="G15" s="424"/>
      <c r="H15" s="424"/>
    </row>
    <row r="16" spans="1:9" x14ac:dyDescent="0.3">
      <c r="A16" s="404"/>
      <c r="B16" s="404" t="s">
        <v>1641</v>
      </c>
      <c r="C16" s="404" t="s">
        <v>442</v>
      </c>
      <c r="D16" s="404" t="s">
        <v>1640</v>
      </c>
      <c r="E16" s="404"/>
      <c r="F16" s="404" t="s">
        <v>1639</v>
      </c>
      <c r="G16" s="404" t="s">
        <v>1638</v>
      </c>
      <c r="H16" s="404"/>
    </row>
    <row r="17" spans="1:8" x14ac:dyDescent="0.3">
      <c r="A17" s="402" t="s">
        <v>1637</v>
      </c>
      <c r="B17" s="403" t="s">
        <v>1636</v>
      </c>
      <c r="C17" s="443">
        <v>0</v>
      </c>
      <c r="D17" s="443">
        <v>0</v>
      </c>
      <c r="F17" s="425">
        <v>0</v>
      </c>
      <c r="G17" s="425">
        <v>0</v>
      </c>
    </row>
    <row r="18" spans="1:8" x14ac:dyDescent="0.3">
      <c r="A18" s="403" t="s">
        <v>1960</v>
      </c>
      <c r="B18" s="409"/>
      <c r="C18" s="403"/>
      <c r="D18" s="403"/>
      <c r="F18" s="403"/>
      <c r="G18" s="403"/>
    </row>
    <row r="19" spans="1:8" x14ac:dyDescent="0.3">
      <c r="A19" s="403" t="s">
        <v>1961</v>
      </c>
      <c r="B19" s="403"/>
      <c r="C19" s="403"/>
      <c r="D19" s="403"/>
      <c r="F19" s="403"/>
      <c r="G19" s="403"/>
    </row>
    <row r="20" spans="1:8" ht="18.75" customHeight="1" x14ac:dyDescent="0.3">
      <c r="A20" s="424"/>
      <c r="B20" s="524" t="s">
        <v>1635</v>
      </c>
      <c r="C20" s="524"/>
      <c r="D20" s="524"/>
      <c r="E20" s="424"/>
      <c r="F20" s="424"/>
      <c r="G20" s="424"/>
      <c r="H20" s="424"/>
    </row>
    <row r="21" spans="1:8" x14ac:dyDescent="0.3">
      <c r="A21" s="404"/>
      <c r="B21" s="404" t="s">
        <v>1962</v>
      </c>
      <c r="C21" s="404" t="s">
        <v>1634</v>
      </c>
      <c r="D21" s="404" t="s">
        <v>1633</v>
      </c>
      <c r="E21" s="404" t="s">
        <v>1632</v>
      </c>
      <c r="F21" s="404" t="s">
        <v>1963</v>
      </c>
      <c r="G21" s="404" t="s">
        <v>1631</v>
      </c>
      <c r="H21" s="404" t="s">
        <v>1630</v>
      </c>
    </row>
    <row r="22" spans="1:8" ht="15" customHeight="1" x14ac:dyDescent="0.3">
      <c r="A22" s="407"/>
      <c r="B22" s="444" t="s">
        <v>1964</v>
      </c>
      <c r="C22" s="444"/>
      <c r="D22" s="407"/>
      <c r="E22" s="407"/>
      <c r="F22" s="407"/>
      <c r="G22" s="407"/>
      <c r="H22" s="407"/>
    </row>
    <row r="23" spans="1:8" x14ac:dyDescent="0.3">
      <c r="A23" s="402" t="s">
        <v>1629</v>
      </c>
      <c r="B23" s="402" t="s">
        <v>1965</v>
      </c>
      <c r="C23" s="445">
        <v>0</v>
      </c>
      <c r="D23" s="445">
        <v>0</v>
      </c>
      <c r="E23" s="445">
        <v>0</v>
      </c>
      <c r="F23" s="445">
        <v>0</v>
      </c>
      <c r="G23" s="445">
        <v>0</v>
      </c>
      <c r="H23" s="410">
        <f>SUM(C23:G23)</f>
        <v>0</v>
      </c>
    </row>
    <row r="24" spans="1:8" x14ac:dyDescent="0.3">
      <c r="A24" s="402" t="s">
        <v>1628</v>
      </c>
      <c r="B24" s="402" t="s">
        <v>1966</v>
      </c>
      <c r="C24" s="445">
        <v>0</v>
      </c>
      <c r="D24" s="445">
        <v>0</v>
      </c>
      <c r="E24" s="445">
        <v>0</v>
      </c>
      <c r="F24" s="445">
        <v>0</v>
      </c>
      <c r="G24" s="445">
        <v>0</v>
      </c>
      <c r="H24" s="410">
        <f t="shared" ref="H24:H25" si="0">SUM(C24:G24)</f>
        <v>0</v>
      </c>
    </row>
    <row r="25" spans="1:8" x14ac:dyDescent="0.3">
      <c r="A25" s="402" t="s">
        <v>1627</v>
      </c>
      <c r="B25" s="402" t="s">
        <v>1626</v>
      </c>
      <c r="C25" s="445">
        <v>0</v>
      </c>
      <c r="D25" s="445">
        <v>0</v>
      </c>
      <c r="E25" s="445">
        <v>0</v>
      </c>
      <c r="F25" s="445">
        <v>0</v>
      </c>
      <c r="G25" s="445">
        <v>0</v>
      </c>
      <c r="H25" s="410">
        <f t="shared" si="0"/>
        <v>0</v>
      </c>
    </row>
    <row r="26" spans="1:8" x14ac:dyDescent="0.3">
      <c r="A26" s="402" t="s">
        <v>1625</v>
      </c>
      <c r="B26" s="402" t="s">
        <v>1624</v>
      </c>
      <c r="C26" s="408">
        <f>SUM(C23:C25)</f>
        <v>0</v>
      </c>
      <c r="D26" s="408">
        <f>SUM(D23:D25)</f>
        <v>0</v>
      </c>
      <c r="E26" s="408">
        <f t="shared" ref="E26:H26" si="1">SUM(E23:E25)</f>
        <v>0</v>
      </c>
      <c r="F26" s="408">
        <f t="shared" si="1"/>
        <v>0</v>
      </c>
      <c r="G26" s="408">
        <f t="shared" si="1"/>
        <v>0</v>
      </c>
      <c r="H26" s="408">
        <f t="shared" si="1"/>
        <v>0</v>
      </c>
    </row>
    <row r="27" spans="1:8" x14ac:dyDescent="0.3">
      <c r="A27" s="402" t="s">
        <v>1623</v>
      </c>
      <c r="B27" s="405" t="s">
        <v>1619</v>
      </c>
      <c r="C27" s="445"/>
      <c r="D27" s="445"/>
      <c r="E27" s="445"/>
      <c r="F27" s="445"/>
      <c r="G27" s="445"/>
      <c r="H27" s="425">
        <f>IF(SUM(C27:G27)="","",SUM(C27:G27))</f>
        <v>0</v>
      </c>
    </row>
    <row r="28" spans="1:8" x14ac:dyDescent="0.3">
      <c r="A28" s="402" t="s">
        <v>1622</v>
      </c>
      <c r="B28" s="405" t="s">
        <v>1619</v>
      </c>
      <c r="C28" s="445"/>
      <c r="D28" s="445"/>
      <c r="E28" s="445"/>
      <c r="F28" s="445"/>
      <c r="G28" s="445"/>
      <c r="H28" s="410">
        <f t="shared" ref="H28:H30" si="2">IF(SUM(C28:G28)="","",SUM(C28:G28))</f>
        <v>0</v>
      </c>
    </row>
    <row r="29" spans="1:8" x14ac:dyDescent="0.3">
      <c r="A29" s="402" t="s">
        <v>1621</v>
      </c>
      <c r="B29" s="405" t="s">
        <v>1619</v>
      </c>
      <c r="C29" s="445"/>
      <c r="D29" s="445"/>
      <c r="E29" s="445"/>
      <c r="F29" s="445"/>
      <c r="G29" s="445"/>
      <c r="H29" s="410">
        <f t="shared" si="2"/>
        <v>0</v>
      </c>
    </row>
    <row r="30" spans="1:8" x14ac:dyDescent="0.3">
      <c r="A30" s="402" t="s">
        <v>1620</v>
      </c>
      <c r="B30" s="405" t="s">
        <v>1619</v>
      </c>
      <c r="C30" s="445"/>
      <c r="D30" s="445"/>
      <c r="E30" s="445"/>
      <c r="F30" s="445"/>
      <c r="G30" s="445"/>
      <c r="H30" s="410">
        <f t="shared" si="2"/>
        <v>0</v>
      </c>
    </row>
    <row r="31" spans="1:8" x14ac:dyDescent="0.3">
      <c r="A31" s="402"/>
      <c r="B31" s="405"/>
      <c r="C31" s="446"/>
      <c r="D31" s="443"/>
      <c r="E31" s="443"/>
      <c r="F31" s="447"/>
      <c r="G31" s="448"/>
    </row>
    <row r="32" spans="1:8" x14ac:dyDescent="0.3">
      <c r="A32" s="402"/>
      <c r="B32" s="405"/>
      <c r="C32" s="426"/>
      <c r="D32" s="402"/>
      <c r="E32" s="402"/>
      <c r="F32" s="425"/>
      <c r="G32" s="427"/>
    </row>
    <row r="33" spans="1:7" x14ac:dyDescent="0.3">
      <c r="A33" s="402"/>
      <c r="B33" s="405"/>
      <c r="C33" s="426"/>
      <c r="D33" s="402"/>
      <c r="E33" s="402"/>
      <c r="F33" s="425"/>
      <c r="G33" s="427"/>
    </row>
    <row r="34" spans="1:7" x14ac:dyDescent="0.3">
      <c r="A34" s="402"/>
      <c r="B34" s="405"/>
      <c r="C34" s="426"/>
      <c r="D34" s="402"/>
      <c r="E34" s="402"/>
      <c r="F34" s="425"/>
      <c r="G34" s="427"/>
    </row>
    <row r="35" spans="1:7" x14ac:dyDescent="0.3">
      <c r="A35" s="402"/>
      <c r="B35" s="405"/>
      <c r="C35" s="426"/>
      <c r="D35" s="402"/>
      <c r="E35" s="402"/>
      <c r="F35" s="425"/>
      <c r="G35" s="427"/>
    </row>
    <row r="36" spans="1:7" x14ac:dyDescent="0.3">
      <c r="A36" s="402"/>
      <c r="B36" s="405"/>
      <c r="C36" s="426"/>
      <c r="D36" s="402"/>
      <c r="E36" s="402"/>
      <c r="F36" s="425"/>
      <c r="G36" s="427"/>
    </row>
    <row r="37" spans="1:7" x14ac:dyDescent="0.3">
      <c r="A37" s="402"/>
      <c r="B37" s="405"/>
      <c r="C37" s="426"/>
      <c r="D37" s="402"/>
      <c r="E37" s="402"/>
      <c r="F37" s="425"/>
      <c r="G37" s="427"/>
    </row>
    <row r="38" spans="1:7" x14ac:dyDescent="0.3">
      <c r="A38" s="402"/>
      <c r="B38" s="405"/>
      <c r="C38" s="426"/>
      <c r="D38" s="402"/>
      <c r="E38" s="402"/>
      <c r="F38" s="425"/>
      <c r="G38" s="427"/>
    </row>
    <row r="39" spans="1:7" x14ac:dyDescent="0.3">
      <c r="A39" s="402"/>
      <c r="B39" s="405"/>
      <c r="C39" s="426"/>
      <c r="D39" s="402"/>
      <c r="E39" s="402"/>
      <c r="F39" s="425"/>
      <c r="G39" s="427"/>
    </row>
    <row r="40" spans="1:7" x14ac:dyDescent="0.3">
      <c r="A40" s="402"/>
      <c r="B40" s="405"/>
      <c r="C40" s="426"/>
      <c r="D40" s="402"/>
      <c r="E40" s="402"/>
      <c r="F40" s="425"/>
      <c r="G40" s="427"/>
    </row>
    <row r="41" spans="1:7" x14ac:dyDescent="0.3">
      <c r="A41" s="402"/>
      <c r="B41" s="405"/>
      <c r="C41" s="426"/>
      <c r="D41" s="402"/>
      <c r="E41" s="402"/>
      <c r="F41" s="425"/>
      <c r="G41" s="427"/>
    </row>
    <row r="42" spans="1:7" x14ac:dyDescent="0.3">
      <c r="A42" s="402"/>
      <c r="B42" s="405"/>
      <c r="C42" s="426"/>
      <c r="D42" s="402"/>
      <c r="E42" s="402"/>
      <c r="F42" s="425"/>
      <c r="G42" s="427"/>
    </row>
    <row r="43" spans="1:7" x14ac:dyDescent="0.3">
      <c r="A43" s="402"/>
      <c r="B43" s="405"/>
      <c r="C43" s="426"/>
      <c r="D43" s="402"/>
      <c r="E43" s="402"/>
      <c r="F43" s="425"/>
      <c r="G43" s="427"/>
    </row>
    <row r="44" spans="1:7" x14ac:dyDescent="0.3">
      <c r="A44" s="402"/>
      <c r="B44" s="405"/>
      <c r="C44" s="426"/>
      <c r="D44" s="402"/>
      <c r="E44" s="402"/>
      <c r="F44" s="425"/>
      <c r="G44" s="427"/>
    </row>
    <row r="45" spans="1:7" x14ac:dyDescent="0.3">
      <c r="A45" s="402"/>
      <c r="B45" s="405"/>
      <c r="C45" s="426"/>
      <c r="D45" s="402"/>
      <c r="E45" s="402"/>
      <c r="F45" s="425"/>
      <c r="G45" s="427"/>
    </row>
    <row r="46" spans="1:7" x14ac:dyDescent="0.3">
      <c r="A46" s="402"/>
      <c r="B46" s="405"/>
      <c r="C46" s="426"/>
      <c r="D46" s="402"/>
      <c r="E46" s="402"/>
      <c r="F46" s="425"/>
      <c r="G46" s="427"/>
    </row>
    <row r="47" spans="1:7" x14ac:dyDescent="0.3">
      <c r="A47" s="402"/>
      <c r="B47" s="405"/>
      <c r="C47" s="426"/>
      <c r="D47" s="402"/>
      <c r="E47" s="402"/>
      <c r="F47" s="425"/>
      <c r="G47" s="427"/>
    </row>
    <row r="48" spans="1:7" x14ac:dyDescent="0.3">
      <c r="A48" s="402"/>
      <c r="B48" s="405"/>
      <c r="C48" s="426"/>
      <c r="D48" s="402"/>
      <c r="E48" s="402"/>
      <c r="F48" s="425"/>
      <c r="G48" s="427"/>
    </row>
    <row r="49" spans="1:7" x14ac:dyDescent="0.3">
      <c r="A49" s="402"/>
      <c r="B49" s="405"/>
      <c r="C49" s="426"/>
      <c r="D49" s="402"/>
      <c r="E49" s="402"/>
      <c r="F49" s="425"/>
      <c r="G49" s="427"/>
    </row>
    <row r="50" spans="1:7" x14ac:dyDescent="0.3">
      <c r="A50" s="402"/>
      <c r="B50" s="405"/>
      <c r="C50" s="426"/>
      <c r="D50" s="402"/>
      <c r="E50" s="402"/>
      <c r="F50" s="425"/>
      <c r="G50" s="427"/>
    </row>
    <row r="51" spans="1:7" x14ac:dyDescent="0.3">
      <c r="A51" s="402"/>
      <c r="B51" s="405"/>
      <c r="C51" s="426"/>
      <c r="D51" s="402"/>
      <c r="E51" s="402"/>
      <c r="F51" s="425"/>
      <c r="G51" s="427"/>
    </row>
    <row r="52" spans="1:7" x14ac:dyDescent="0.3">
      <c r="A52" s="402"/>
      <c r="B52" s="405"/>
      <c r="C52" s="426"/>
      <c r="D52" s="402"/>
      <c r="E52" s="402"/>
      <c r="F52" s="425"/>
      <c r="G52" s="427"/>
    </row>
    <row r="53" spans="1:7" x14ac:dyDescent="0.3">
      <c r="A53" s="402"/>
      <c r="B53" s="405"/>
      <c r="C53" s="426"/>
      <c r="D53" s="402"/>
      <c r="E53" s="402"/>
      <c r="F53" s="425"/>
      <c r="G53" s="427"/>
    </row>
    <row r="54" spans="1:7" x14ac:dyDescent="0.3">
      <c r="A54" s="402"/>
      <c r="B54" s="405"/>
      <c r="C54" s="426"/>
      <c r="D54" s="402"/>
      <c r="E54" s="402"/>
      <c r="F54" s="425"/>
      <c r="G54" s="427"/>
    </row>
    <row r="55" spans="1:7" x14ac:dyDescent="0.3">
      <c r="A55" s="402"/>
      <c r="B55" s="405"/>
      <c r="C55" s="426"/>
      <c r="D55" s="402"/>
      <c r="E55" s="402"/>
      <c r="F55" s="425"/>
      <c r="G55" s="427"/>
    </row>
    <row r="56" spans="1:7" x14ac:dyDescent="0.3">
      <c r="A56" s="402"/>
      <c r="B56" s="405"/>
      <c r="C56" s="426"/>
      <c r="D56" s="402"/>
      <c r="E56" s="402"/>
      <c r="F56" s="425"/>
      <c r="G56" s="427"/>
    </row>
    <row r="57" spans="1:7" x14ac:dyDescent="0.3">
      <c r="A57" s="402"/>
      <c r="B57" s="405"/>
      <c r="C57" s="426"/>
      <c r="D57" s="402"/>
      <c r="E57" s="402"/>
      <c r="F57" s="425"/>
      <c r="G57" s="427"/>
    </row>
    <row r="58" spans="1:7" x14ac:dyDescent="0.3">
      <c r="A58" s="402"/>
      <c r="B58" s="405"/>
      <c r="C58" s="426"/>
      <c r="D58" s="402"/>
      <c r="E58" s="402"/>
      <c r="F58" s="425"/>
      <c r="G58" s="427"/>
    </row>
    <row r="59" spans="1:7" x14ac:dyDescent="0.3">
      <c r="A59" s="402"/>
      <c r="B59" s="405"/>
      <c r="C59" s="426"/>
      <c r="D59" s="402"/>
      <c r="E59" s="402"/>
      <c r="F59" s="425"/>
      <c r="G59" s="427"/>
    </row>
    <row r="60" spans="1:7" x14ac:dyDescent="0.3">
      <c r="A60" s="402"/>
      <c r="B60" s="405"/>
      <c r="C60" s="426"/>
      <c r="D60" s="402"/>
      <c r="E60" s="402"/>
      <c r="F60" s="425"/>
      <c r="G60" s="427"/>
    </row>
    <row r="61" spans="1:7" x14ac:dyDescent="0.3">
      <c r="A61" s="402"/>
      <c r="B61" s="405"/>
      <c r="C61" s="426"/>
      <c r="D61" s="402"/>
      <c r="E61" s="402"/>
      <c r="F61" s="425"/>
      <c r="G61" s="427"/>
    </row>
    <row r="62" spans="1:7" x14ac:dyDescent="0.3">
      <c r="A62" s="402"/>
      <c r="B62" s="405"/>
      <c r="C62" s="426"/>
      <c r="D62" s="402"/>
      <c r="E62" s="402"/>
      <c r="F62" s="425"/>
      <c r="G62" s="427"/>
    </row>
    <row r="63" spans="1:7" x14ac:dyDescent="0.3">
      <c r="A63" s="402"/>
      <c r="B63" s="405"/>
      <c r="C63" s="426"/>
      <c r="D63" s="402"/>
      <c r="E63" s="402"/>
      <c r="F63" s="425"/>
      <c r="G63" s="427"/>
    </row>
    <row r="64" spans="1:7" x14ac:dyDescent="0.3">
      <c r="A64" s="402"/>
      <c r="B64" s="405"/>
      <c r="C64" s="426"/>
      <c r="D64" s="402"/>
      <c r="E64" s="402"/>
      <c r="F64" s="425"/>
      <c r="G64" s="427"/>
    </row>
    <row r="65" spans="1:7" x14ac:dyDescent="0.3">
      <c r="A65" s="402"/>
      <c r="B65" s="405"/>
      <c r="C65" s="426"/>
      <c r="D65" s="402"/>
      <c r="E65" s="402"/>
      <c r="F65" s="425"/>
      <c r="G65" s="427"/>
    </row>
    <row r="66" spans="1:7" x14ac:dyDescent="0.3">
      <c r="A66" s="402"/>
      <c r="B66" s="405"/>
      <c r="C66" s="426"/>
      <c r="D66" s="402"/>
      <c r="E66" s="402"/>
      <c r="F66" s="425"/>
      <c r="G66" s="427"/>
    </row>
    <row r="67" spans="1:7" x14ac:dyDescent="0.3">
      <c r="A67" s="402"/>
      <c r="B67" s="405"/>
      <c r="C67" s="426"/>
      <c r="D67" s="402"/>
      <c r="E67" s="402"/>
      <c r="F67" s="425"/>
      <c r="G67" s="427"/>
    </row>
    <row r="68" spans="1:7" x14ac:dyDescent="0.3">
      <c r="A68" s="402"/>
      <c r="B68" s="405"/>
      <c r="C68" s="426"/>
      <c r="D68" s="402"/>
      <c r="E68" s="402"/>
      <c r="F68" s="425"/>
      <c r="G68" s="427"/>
    </row>
    <row r="69" spans="1:7" x14ac:dyDescent="0.3">
      <c r="A69" s="402"/>
      <c r="B69" s="405"/>
      <c r="C69" s="426"/>
      <c r="D69" s="402"/>
      <c r="E69" s="402"/>
      <c r="F69" s="425"/>
      <c r="G69" s="427"/>
    </row>
    <row r="70" spans="1:7" x14ac:dyDescent="0.3">
      <c r="A70" s="402"/>
      <c r="B70" s="405"/>
      <c r="C70" s="426"/>
      <c r="D70" s="402"/>
      <c r="E70" s="402"/>
      <c r="F70" s="425"/>
      <c r="G70" s="427"/>
    </row>
    <row r="71" spans="1:7" x14ac:dyDescent="0.3">
      <c r="A71" s="402"/>
      <c r="B71" s="405"/>
      <c r="C71" s="426"/>
      <c r="D71" s="402"/>
      <c r="E71" s="402"/>
      <c r="F71" s="425"/>
      <c r="G71" s="427"/>
    </row>
    <row r="72" spans="1:7" x14ac:dyDescent="0.3">
      <c r="A72" s="402"/>
      <c r="B72" s="405"/>
      <c r="C72" s="426"/>
      <c r="D72" s="402"/>
      <c r="E72" s="402"/>
      <c r="F72" s="425"/>
      <c r="G72" s="427"/>
    </row>
    <row r="73" spans="1:7" x14ac:dyDescent="0.3">
      <c r="A73" s="402"/>
      <c r="B73" s="405"/>
      <c r="C73" s="426"/>
      <c r="D73" s="402"/>
      <c r="E73" s="402"/>
      <c r="F73" s="425"/>
      <c r="G73" s="427"/>
    </row>
    <row r="74" spans="1:7" x14ac:dyDescent="0.3">
      <c r="A74" s="402"/>
      <c r="B74" s="405"/>
      <c r="C74" s="426"/>
      <c r="D74" s="402"/>
      <c r="E74" s="402"/>
      <c r="F74" s="425"/>
      <c r="G74" s="427"/>
    </row>
    <row r="75" spans="1:7" x14ac:dyDescent="0.3">
      <c r="A75" s="402"/>
      <c r="B75" s="405"/>
      <c r="C75" s="426"/>
      <c r="D75" s="402"/>
      <c r="E75" s="402"/>
      <c r="F75" s="425"/>
      <c r="G75" s="427"/>
    </row>
    <row r="76" spans="1:7" x14ac:dyDescent="0.3">
      <c r="A76" s="402"/>
      <c r="B76" s="405"/>
      <c r="C76" s="426"/>
      <c r="D76" s="402"/>
      <c r="E76" s="402"/>
      <c r="F76" s="425"/>
      <c r="G76" s="427"/>
    </row>
    <row r="77" spans="1:7" x14ac:dyDescent="0.3">
      <c r="A77" s="402"/>
      <c r="B77" s="405"/>
      <c r="C77" s="426"/>
      <c r="D77" s="402"/>
      <c r="E77" s="402"/>
      <c r="F77" s="425"/>
      <c r="G77" s="427"/>
    </row>
    <row r="78" spans="1:7" x14ac:dyDescent="0.3">
      <c r="A78" s="402"/>
      <c r="B78" s="405"/>
      <c r="C78" s="426"/>
      <c r="D78" s="402"/>
      <c r="E78" s="402"/>
      <c r="F78" s="425"/>
      <c r="G78" s="427"/>
    </row>
    <row r="79" spans="1:7" x14ac:dyDescent="0.3">
      <c r="A79" s="402"/>
      <c r="B79" s="405"/>
      <c r="C79" s="426"/>
      <c r="D79" s="402"/>
      <c r="E79" s="402"/>
      <c r="F79" s="425"/>
      <c r="G79" s="427"/>
    </row>
    <row r="80" spans="1:7" x14ac:dyDescent="0.3">
      <c r="A80" s="402"/>
      <c r="B80" s="405"/>
      <c r="C80" s="426"/>
      <c r="D80" s="402"/>
      <c r="E80" s="402"/>
      <c r="F80" s="425"/>
      <c r="G80" s="427"/>
    </row>
    <row r="81" spans="1:7" x14ac:dyDescent="0.3">
      <c r="A81" s="402"/>
      <c r="B81" s="405"/>
      <c r="C81" s="426"/>
      <c r="D81" s="402"/>
      <c r="E81" s="402"/>
      <c r="F81" s="425"/>
      <c r="G81" s="427"/>
    </row>
    <row r="82" spans="1:7" x14ac:dyDescent="0.3">
      <c r="A82" s="402"/>
      <c r="B82" s="405"/>
      <c r="C82" s="426"/>
      <c r="D82" s="402"/>
      <c r="E82" s="402"/>
      <c r="F82" s="425"/>
      <c r="G82" s="427"/>
    </row>
    <row r="83" spans="1:7" x14ac:dyDescent="0.3">
      <c r="A83" s="402"/>
      <c r="B83" s="405"/>
      <c r="C83" s="426"/>
      <c r="D83" s="402"/>
      <c r="E83" s="402"/>
      <c r="F83" s="425"/>
      <c r="G83" s="427"/>
    </row>
    <row r="84" spans="1:7" x14ac:dyDescent="0.3">
      <c r="A84" s="402"/>
      <c r="B84" s="405"/>
      <c r="C84" s="426"/>
      <c r="D84" s="402"/>
      <c r="E84" s="402"/>
      <c r="F84" s="425"/>
      <c r="G84" s="427"/>
    </row>
    <row r="85" spans="1:7" x14ac:dyDescent="0.3">
      <c r="A85" s="402"/>
      <c r="B85" s="405"/>
      <c r="C85" s="426"/>
      <c r="D85" s="402"/>
      <c r="E85" s="402"/>
      <c r="F85" s="425"/>
      <c r="G85" s="427"/>
    </row>
    <row r="86" spans="1:7" x14ac:dyDescent="0.3">
      <c r="A86" s="402"/>
      <c r="B86" s="405"/>
      <c r="C86" s="426"/>
      <c r="D86" s="402"/>
      <c r="E86" s="402"/>
      <c r="F86" s="425"/>
      <c r="G86" s="427"/>
    </row>
    <row r="87" spans="1:7" x14ac:dyDescent="0.3">
      <c r="A87" s="402"/>
      <c r="B87" s="405"/>
      <c r="C87" s="426"/>
      <c r="D87" s="402"/>
      <c r="E87" s="402"/>
      <c r="F87" s="425"/>
      <c r="G87" s="427"/>
    </row>
    <row r="88" spans="1:7" x14ac:dyDescent="0.3">
      <c r="A88" s="402"/>
      <c r="B88" s="405"/>
      <c r="C88" s="426"/>
      <c r="D88" s="402"/>
      <c r="E88" s="402"/>
      <c r="F88" s="425"/>
      <c r="G88" s="427"/>
    </row>
    <row r="89" spans="1:7" x14ac:dyDescent="0.3">
      <c r="A89" s="402"/>
      <c r="B89" s="405"/>
      <c r="C89" s="426"/>
      <c r="D89" s="402"/>
      <c r="E89" s="402"/>
      <c r="F89" s="425"/>
      <c r="G89" s="427"/>
    </row>
    <row r="90" spans="1:7" x14ac:dyDescent="0.3">
      <c r="A90" s="402"/>
      <c r="B90" s="405"/>
      <c r="C90" s="426"/>
      <c r="D90" s="402"/>
      <c r="E90" s="402"/>
      <c r="F90" s="425"/>
      <c r="G90" s="427"/>
    </row>
    <row r="91" spans="1:7" x14ac:dyDescent="0.3">
      <c r="A91" s="402"/>
      <c r="B91" s="405"/>
      <c r="C91" s="426"/>
      <c r="D91" s="402"/>
      <c r="E91" s="402"/>
      <c r="F91" s="425"/>
      <c r="G91" s="427"/>
    </row>
    <row r="92" spans="1:7" x14ac:dyDescent="0.3">
      <c r="A92" s="402"/>
      <c r="B92" s="405"/>
      <c r="C92" s="426"/>
      <c r="D92" s="402"/>
      <c r="E92" s="402"/>
      <c r="F92" s="425"/>
      <c r="G92" s="427"/>
    </row>
    <row r="93" spans="1:7" x14ac:dyDescent="0.3">
      <c r="A93" s="402"/>
      <c r="B93" s="405"/>
      <c r="C93" s="426"/>
      <c r="D93" s="402"/>
      <c r="E93" s="402"/>
      <c r="F93" s="425"/>
      <c r="G93" s="427"/>
    </row>
    <row r="94" spans="1:7" x14ac:dyDescent="0.3">
      <c r="A94" s="402"/>
      <c r="B94" s="405"/>
      <c r="C94" s="426"/>
      <c r="D94" s="402"/>
      <c r="E94" s="402"/>
      <c r="F94" s="425"/>
      <c r="G94" s="427"/>
    </row>
    <row r="95" spans="1:7" x14ac:dyDescent="0.3">
      <c r="A95" s="402"/>
      <c r="B95" s="405"/>
      <c r="C95" s="426"/>
      <c r="D95" s="402"/>
      <c r="E95" s="402"/>
      <c r="F95" s="425"/>
      <c r="G95" s="427"/>
    </row>
    <row r="96" spans="1:7" x14ac:dyDescent="0.3">
      <c r="A96" s="402"/>
      <c r="B96" s="405"/>
      <c r="C96" s="426"/>
      <c r="D96" s="402"/>
      <c r="E96" s="402"/>
      <c r="F96" s="425"/>
      <c r="G96" s="427"/>
    </row>
    <row r="97" spans="1:7" x14ac:dyDescent="0.3">
      <c r="A97" s="402"/>
      <c r="B97" s="405"/>
      <c r="C97" s="426"/>
      <c r="D97" s="402"/>
      <c r="E97" s="402"/>
      <c r="F97" s="425"/>
      <c r="G97" s="427"/>
    </row>
    <row r="98" spans="1:7" x14ac:dyDescent="0.3">
      <c r="A98" s="402"/>
      <c r="B98" s="405"/>
      <c r="C98" s="426"/>
      <c r="D98" s="402"/>
      <c r="E98" s="402"/>
      <c r="F98" s="425"/>
      <c r="G98" s="427"/>
    </row>
    <row r="99" spans="1:7" x14ac:dyDescent="0.3">
      <c r="A99" s="402"/>
      <c r="B99" s="405"/>
      <c r="C99" s="426"/>
      <c r="D99" s="402"/>
      <c r="E99" s="402"/>
      <c r="F99" s="425"/>
      <c r="G99" s="427"/>
    </row>
    <row r="100" spans="1:7" x14ac:dyDescent="0.3">
      <c r="A100" s="402"/>
      <c r="B100" s="405"/>
      <c r="C100" s="426"/>
      <c r="D100" s="402"/>
      <c r="E100" s="402"/>
      <c r="F100" s="425"/>
      <c r="G100" s="427"/>
    </row>
    <row r="101" spans="1:7" x14ac:dyDescent="0.3">
      <c r="A101" s="402"/>
      <c r="B101" s="405"/>
      <c r="C101" s="426"/>
      <c r="D101" s="402"/>
      <c r="E101" s="402"/>
      <c r="F101" s="425"/>
      <c r="G101" s="427"/>
    </row>
    <row r="102" spans="1:7" x14ac:dyDescent="0.3">
      <c r="A102" s="402"/>
      <c r="B102" s="405"/>
      <c r="C102" s="426"/>
      <c r="D102" s="402"/>
      <c r="E102" s="402"/>
      <c r="F102" s="425"/>
      <c r="G102" s="427"/>
    </row>
    <row r="103" spans="1:7" x14ac:dyDescent="0.3">
      <c r="A103" s="402"/>
      <c r="B103" s="405"/>
      <c r="C103" s="426"/>
      <c r="D103" s="402"/>
      <c r="E103" s="402"/>
      <c r="F103" s="425"/>
      <c r="G103" s="427"/>
    </row>
    <row r="104" spans="1:7" x14ac:dyDescent="0.3">
      <c r="A104" s="402"/>
      <c r="B104" s="405"/>
      <c r="C104" s="426"/>
      <c r="D104" s="402"/>
      <c r="E104" s="402"/>
      <c r="F104" s="425"/>
      <c r="G104" s="427"/>
    </row>
    <row r="105" spans="1:7" x14ac:dyDescent="0.3">
      <c r="A105" s="402"/>
      <c r="B105" s="405"/>
      <c r="C105" s="426"/>
      <c r="D105" s="402"/>
      <c r="E105" s="402"/>
      <c r="F105" s="425"/>
      <c r="G105" s="427"/>
    </row>
    <row r="106" spans="1:7" x14ac:dyDescent="0.3">
      <c r="A106" s="402"/>
      <c r="B106" s="405"/>
      <c r="C106" s="426"/>
      <c r="D106" s="402"/>
      <c r="E106" s="402"/>
      <c r="F106" s="425"/>
      <c r="G106" s="427"/>
    </row>
    <row r="107" spans="1:7" x14ac:dyDescent="0.3">
      <c r="A107" s="402"/>
      <c r="B107" s="405"/>
      <c r="C107" s="426"/>
      <c r="D107" s="402"/>
      <c r="E107" s="402"/>
      <c r="F107" s="425"/>
      <c r="G107" s="427"/>
    </row>
    <row r="108" spans="1:7" x14ac:dyDescent="0.3">
      <c r="A108" s="402"/>
      <c r="B108" s="405"/>
      <c r="C108" s="426"/>
      <c r="D108" s="402"/>
      <c r="E108" s="402"/>
      <c r="F108" s="425"/>
      <c r="G108" s="427"/>
    </row>
    <row r="109" spans="1:7" x14ac:dyDescent="0.3">
      <c r="A109" s="402"/>
      <c r="B109" s="405"/>
      <c r="C109" s="426"/>
      <c r="D109" s="402"/>
      <c r="E109" s="402"/>
      <c r="F109" s="425"/>
      <c r="G109" s="427"/>
    </row>
    <row r="110" spans="1:7" x14ac:dyDescent="0.3">
      <c r="A110" s="402"/>
      <c r="B110" s="405"/>
      <c r="C110" s="426"/>
      <c r="D110" s="402"/>
      <c r="E110" s="402"/>
      <c r="F110" s="425"/>
      <c r="G110" s="427"/>
    </row>
    <row r="111" spans="1:7" x14ac:dyDescent="0.3">
      <c r="A111" s="402"/>
      <c r="B111" s="405"/>
      <c r="C111" s="426"/>
      <c r="D111" s="402"/>
      <c r="E111" s="402"/>
      <c r="F111" s="425"/>
      <c r="G111" s="427"/>
    </row>
    <row r="112" spans="1:7" x14ac:dyDescent="0.3">
      <c r="A112" s="402"/>
      <c r="B112" s="405"/>
      <c r="C112" s="426"/>
      <c r="D112" s="402"/>
      <c r="E112" s="402"/>
      <c r="F112" s="425"/>
      <c r="G112" s="427"/>
    </row>
    <row r="113" spans="1:7" x14ac:dyDescent="0.3">
      <c r="A113" s="402"/>
      <c r="B113" s="405"/>
      <c r="C113" s="426"/>
      <c r="D113" s="402"/>
      <c r="E113" s="402"/>
      <c r="F113" s="425"/>
      <c r="G113" s="427"/>
    </row>
    <row r="114" spans="1:7" x14ac:dyDescent="0.3">
      <c r="A114" s="402"/>
      <c r="B114" s="405"/>
      <c r="C114" s="426"/>
      <c r="D114" s="402"/>
      <c r="E114" s="402"/>
      <c r="F114" s="425"/>
      <c r="G114" s="427"/>
    </row>
    <row r="115" spans="1:7" x14ac:dyDescent="0.3">
      <c r="A115" s="402"/>
      <c r="B115" s="405"/>
      <c r="C115" s="426"/>
      <c r="D115" s="402"/>
      <c r="E115" s="402"/>
      <c r="F115" s="425"/>
      <c r="G115" s="427"/>
    </row>
    <row r="116" spans="1:7" x14ac:dyDescent="0.3">
      <c r="A116" s="402"/>
      <c r="B116" s="405"/>
      <c r="C116" s="426"/>
      <c r="D116" s="402"/>
      <c r="E116" s="402"/>
      <c r="F116" s="425"/>
      <c r="G116" s="427"/>
    </row>
    <row r="117" spans="1:7" x14ac:dyDescent="0.3">
      <c r="A117" s="402"/>
      <c r="B117" s="405"/>
      <c r="C117" s="426"/>
      <c r="D117" s="402"/>
      <c r="E117" s="402"/>
      <c r="F117" s="425"/>
      <c r="G117" s="427"/>
    </row>
    <row r="118" spans="1:7" x14ac:dyDescent="0.3">
      <c r="A118" s="402"/>
      <c r="B118" s="405"/>
      <c r="C118" s="426"/>
      <c r="D118" s="402"/>
      <c r="E118" s="402"/>
      <c r="F118" s="425"/>
      <c r="G118" s="427"/>
    </row>
    <row r="119" spans="1:7" x14ac:dyDescent="0.3">
      <c r="A119" s="402"/>
      <c r="B119" s="405"/>
      <c r="C119" s="426"/>
      <c r="D119" s="402"/>
      <c r="E119" s="402"/>
      <c r="F119" s="425"/>
      <c r="G119" s="427"/>
    </row>
    <row r="120" spans="1:7" x14ac:dyDescent="0.3">
      <c r="A120" s="402"/>
      <c r="B120" s="405"/>
      <c r="C120" s="426"/>
      <c r="D120" s="402"/>
      <c r="E120" s="402"/>
      <c r="F120" s="425"/>
      <c r="G120" s="427"/>
    </row>
    <row r="121" spans="1:7" x14ac:dyDescent="0.3">
      <c r="A121" s="402"/>
      <c r="B121" s="405"/>
      <c r="C121" s="426"/>
      <c r="D121" s="402"/>
      <c r="E121" s="402"/>
      <c r="F121" s="425"/>
      <c r="G121" s="427"/>
    </row>
    <row r="122" spans="1:7" x14ac:dyDescent="0.3">
      <c r="A122" s="402"/>
      <c r="B122" s="405"/>
      <c r="C122" s="426"/>
      <c r="D122" s="402"/>
      <c r="E122" s="402"/>
      <c r="F122" s="425"/>
      <c r="G122" s="427"/>
    </row>
    <row r="123" spans="1:7" x14ac:dyDescent="0.3">
      <c r="A123" s="402"/>
      <c r="B123" s="405"/>
      <c r="C123" s="426"/>
      <c r="D123" s="402"/>
      <c r="E123" s="402"/>
      <c r="F123" s="425"/>
      <c r="G123" s="427"/>
    </row>
    <row r="124" spans="1:7" x14ac:dyDescent="0.3">
      <c r="A124" s="402"/>
      <c r="B124" s="405"/>
      <c r="C124" s="426"/>
      <c r="D124" s="402"/>
      <c r="E124" s="402"/>
      <c r="F124" s="425"/>
      <c r="G124" s="427"/>
    </row>
    <row r="125" spans="1:7" x14ac:dyDescent="0.3">
      <c r="A125" s="402"/>
      <c r="B125" s="405"/>
      <c r="C125" s="426"/>
      <c r="D125" s="402"/>
      <c r="E125" s="402"/>
      <c r="F125" s="425"/>
      <c r="G125" s="427"/>
    </row>
    <row r="126" spans="1:7" x14ac:dyDescent="0.3">
      <c r="A126" s="402"/>
      <c r="B126" s="405"/>
      <c r="C126" s="426"/>
      <c r="D126" s="402"/>
      <c r="E126" s="402"/>
      <c r="F126" s="425"/>
      <c r="G126" s="427"/>
    </row>
    <row r="127" spans="1:7" x14ac:dyDescent="0.3">
      <c r="A127" s="402"/>
      <c r="B127" s="405"/>
      <c r="C127" s="426"/>
      <c r="D127" s="402"/>
      <c r="E127" s="402"/>
      <c r="F127" s="425"/>
      <c r="G127" s="427"/>
    </row>
    <row r="128" spans="1:7" x14ac:dyDescent="0.3">
      <c r="A128" s="402"/>
      <c r="B128" s="405"/>
      <c r="C128" s="426"/>
      <c r="D128" s="402"/>
      <c r="E128" s="402"/>
      <c r="F128" s="425"/>
      <c r="G128" s="427"/>
    </row>
    <row r="129" spans="1:7" x14ac:dyDescent="0.3">
      <c r="A129" s="402"/>
      <c r="B129" s="405"/>
      <c r="C129" s="426"/>
      <c r="D129" s="402"/>
      <c r="E129" s="402"/>
      <c r="F129" s="425"/>
      <c r="G129" s="427"/>
    </row>
    <row r="130" spans="1:7" x14ac:dyDescent="0.3">
      <c r="A130" s="402"/>
      <c r="B130" s="405"/>
      <c r="C130" s="426"/>
      <c r="D130" s="402"/>
      <c r="E130" s="402"/>
      <c r="F130" s="425"/>
      <c r="G130" s="427"/>
    </row>
    <row r="131" spans="1:7" x14ac:dyDescent="0.3">
      <c r="A131" s="402"/>
      <c r="B131" s="405"/>
      <c r="C131" s="426"/>
      <c r="D131" s="402"/>
      <c r="E131" s="402"/>
      <c r="F131" s="425"/>
      <c r="G131" s="427"/>
    </row>
    <row r="132" spans="1:7" x14ac:dyDescent="0.3">
      <c r="A132" s="402"/>
      <c r="B132" s="405"/>
      <c r="C132" s="426"/>
      <c r="D132" s="402"/>
      <c r="E132" s="402"/>
      <c r="F132" s="425"/>
      <c r="G132" s="427"/>
    </row>
    <row r="133" spans="1:7" x14ac:dyDescent="0.3">
      <c r="A133" s="402"/>
      <c r="B133" s="405"/>
      <c r="C133" s="426"/>
      <c r="D133" s="402"/>
      <c r="E133" s="402"/>
      <c r="F133" s="425"/>
      <c r="G133" s="427"/>
    </row>
    <row r="134" spans="1:7" x14ac:dyDescent="0.3">
      <c r="A134" s="402"/>
      <c r="B134" s="405"/>
      <c r="C134" s="426"/>
      <c r="D134" s="402"/>
      <c r="E134" s="402"/>
      <c r="F134" s="425"/>
      <c r="G134" s="427"/>
    </row>
    <row r="135" spans="1:7" x14ac:dyDescent="0.3">
      <c r="A135" s="402"/>
      <c r="B135" s="405"/>
      <c r="C135" s="426"/>
      <c r="D135" s="402"/>
      <c r="E135" s="402"/>
      <c r="F135" s="425"/>
      <c r="G135" s="427"/>
    </row>
    <row r="136" spans="1:7" x14ac:dyDescent="0.3">
      <c r="A136" s="402"/>
      <c r="B136" s="405"/>
      <c r="C136" s="426"/>
      <c r="D136" s="402"/>
      <c r="E136" s="402"/>
      <c r="F136" s="425"/>
      <c r="G136" s="427"/>
    </row>
    <row r="137" spans="1:7" x14ac:dyDescent="0.3">
      <c r="A137" s="402"/>
      <c r="B137" s="405"/>
      <c r="C137" s="426"/>
      <c r="D137" s="402"/>
      <c r="E137" s="402"/>
      <c r="F137" s="425"/>
      <c r="G137" s="427"/>
    </row>
    <row r="138" spans="1:7" x14ac:dyDescent="0.3">
      <c r="A138" s="402"/>
      <c r="B138" s="405"/>
      <c r="C138" s="426"/>
      <c r="D138" s="402"/>
      <c r="E138" s="402"/>
      <c r="F138" s="425"/>
      <c r="G138" s="427"/>
    </row>
    <row r="139" spans="1:7" x14ac:dyDescent="0.3">
      <c r="A139" s="402"/>
      <c r="B139" s="405"/>
      <c r="C139" s="426"/>
      <c r="D139" s="402"/>
      <c r="E139" s="402"/>
      <c r="F139" s="425"/>
      <c r="G139" s="427"/>
    </row>
    <row r="140" spans="1:7" x14ac:dyDescent="0.3">
      <c r="A140" s="402"/>
      <c r="B140" s="405"/>
      <c r="C140" s="426"/>
      <c r="D140" s="402"/>
      <c r="E140" s="402"/>
      <c r="F140" s="425"/>
      <c r="G140" s="427"/>
    </row>
    <row r="141" spans="1:7" x14ac:dyDescent="0.3">
      <c r="A141" s="402"/>
      <c r="B141" s="405"/>
      <c r="C141" s="426"/>
      <c r="D141" s="402"/>
      <c r="E141" s="402"/>
      <c r="F141" s="425"/>
      <c r="G141" s="427"/>
    </row>
    <row r="142" spans="1:7" x14ac:dyDescent="0.3">
      <c r="A142" s="402"/>
      <c r="B142" s="405"/>
      <c r="C142" s="426"/>
      <c r="D142" s="402"/>
      <c r="E142" s="402"/>
      <c r="F142" s="425"/>
      <c r="G142" s="427"/>
    </row>
    <row r="143" spans="1:7" x14ac:dyDescent="0.3">
      <c r="A143" s="402"/>
      <c r="B143" s="405"/>
      <c r="C143" s="426"/>
      <c r="D143" s="402"/>
      <c r="E143" s="402"/>
      <c r="F143" s="425"/>
      <c r="G143" s="427"/>
    </row>
    <row r="144" spans="1:7" x14ac:dyDescent="0.3">
      <c r="A144" s="402"/>
      <c r="B144" s="405"/>
      <c r="C144" s="426"/>
      <c r="D144" s="402"/>
      <c r="E144" s="402"/>
      <c r="F144" s="425"/>
      <c r="G144" s="427"/>
    </row>
    <row r="145" spans="1:7" x14ac:dyDescent="0.3">
      <c r="A145" s="402"/>
      <c r="B145" s="405"/>
      <c r="C145" s="426"/>
      <c r="D145" s="402"/>
      <c r="E145" s="402"/>
      <c r="F145" s="425"/>
      <c r="G145" s="427"/>
    </row>
    <row r="146" spans="1:7" x14ac:dyDescent="0.3">
      <c r="A146" s="402"/>
      <c r="B146" s="405"/>
      <c r="C146" s="426"/>
      <c r="D146" s="402"/>
      <c r="E146" s="402"/>
      <c r="F146" s="425"/>
      <c r="G146" s="427"/>
    </row>
    <row r="147" spans="1:7" x14ac:dyDescent="0.3">
      <c r="A147" s="402"/>
      <c r="B147" s="405"/>
      <c r="C147" s="426"/>
      <c r="D147" s="402"/>
      <c r="E147" s="402"/>
      <c r="F147" s="425"/>
      <c r="G147" s="427"/>
    </row>
    <row r="148" spans="1:7" x14ac:dyDescent="0.3">
      <c r="A148" s="402"/>
      <c r="B148" s="405"/>
      <c r="C148" s="426"/>
      <c r="D148" s="402"/>
      <c r="E148" s="402"/>
      <c r="F148" s="425"/>
      <c r="G148" s="427"/>
    </row>
    <row r="149" spans="1:7" x14ac:dyDescent="0.3">
      <c r="A149" s="402"/>
      <c r="B149" s="405"/>
      <c r="C149" s="426"/>
      <c r="D149" s="402"/>
      <c r="E149" s="402"/>
      <c r="F149" s="425"/>
      <c r="G149" s="427"/>
    </row>
    <row r="150" spans="1:7" x14ac:dyDescent="0.3">
      <c r="A150" s="402"/>
      <c r="B150" s="405"/>
      <c r="C150" s="426"/>
      <c r="D150" s="402"/>
      <c r="E150" s="402"/>
      <c r="F150" s="425"/>
      <c r="G150" s="427"/>
    </row>
    <row r="151" spans="1:7" x14ac:dyDescent="0.3">
      <c r="A151" s="402"/>
      <c r="B151" s="405"/>
      <c r="C151" s="426"/>
      <c r="D151" s="402"/>
      <c r="E151" s="402"/>
      <c r="F151" s="425"/>
      <c r="G151" s="427"/>
    </row>
    <row r="152" spans="1:7" x14ac:dyDescent="0.3">
      <c r="A152" s="402"/>
      <c r="B152" s="405"/>
      <c r="C152" s="426"/>
      <c r="D152" s="402"/>
      <c r="E152" s="402"/>
      <c r="F152" s="425"/>
      <c r="G152" s="427"/>
    </row>
    <row r="153" spans="1:7" x14ac:dyDescent="0.3">
      <c r="A153" s="402"/>
      <c r="B153" s="405"/>
      <c r="C153" s="426"/>
      <c r="D153" s="402"/>
      <c r="E153" s="402"/>
      <c r="F153" s="425"/>
      <c r="G153" s="427"/>
    </row>
    <row r="154" spans="1:7" x14ac:dyDescent="0.3">
      <c r="A154" s="402"/>
      <c r="B154" s="405"/>
      <c r="C154" s="426"/>
      <c r="D154" s="402"/>
      <c r="E154" s="402"/>
      <c r="F154" s="425"/>
      <c r="G154" s="427"/>
    </row>
    <row r="155" spans="1:7" x14ac:dyDescent="0.3">
      <c r="A155" s="402"/>
      <c r="B155" s="405"/>
      <c r="C155" s="426"/>
      <c r="D155" s="402"/>
      <c r="E155" s="402"/>
      <c r="F155" s="425"/>
      <c r="G155" s="427"/>
    </row>
    <row r="156" spans="1:7" x14ac:dyDescent="0.3">
      <c r="A156" s="402"/>
      <c r="B156" s="405"/>
      <c r="C156" s="426"/>
      <c r="D156" s="402"/>
      <c r="E156" s="402"/>
      <c r="F156" s="425"/>
      <c r="G156" s="427"/>
    </row>
    <row r="157" spans="1:7" x14ac:dyDescent="0.3">
      <c r="A157" s="402"/>
      <c r="B157" s="405"/>
      <c r="C157" s="426"/>
      <c r="D157" s="402"/>
      <c r="E157" s="402"/>
      <c r="F157" s="425"/>
      <c r="G157" s="427"/>
    </row>
    <row r="158" spans="1:7" x14ac:dyDescent="0.3">
      <c r="A158" s="402"/>
      <c r="B158" s="405"/>
      <c r="C158" s="426"/>
      <c r="D158" s="402"/>
      <c r="E158" s="402"/>
      <c r="F158" s="425"/>
      <c r="G158" s="427"/>
    </row>
    <row r="159" spans="1:7" x14ac:dyDescent="0.3">
      <c r="A159" s="402"/>
      <c r="B159" s="405"/>
      <c r="C159" s="426"/>
      <c r="D159" s="402"/>
      <c r="E159" s="402"/>
      <c r="F159" s="425"/>
      <c r="G159" s="427"/>
    </row>
    <row r="160" spans="1:7" x14ac:dyDescent="0.3">
      <c r="A160" s="402"/>
      <c r="B160" s="405"/>
      <c r="C160" s="426"/>
      <c r="D160" s="402"/>
      <c r="E160" s="402"/>
      <c r="F160" s="425"/>
      <c r="G160" s="427"/>
    </row>
    <row r="161" spans="1:7" x14ac:dyDescent="0.3">
      <c r="A161" s="402"/>
      <c r="B161" s="405"/>
      <c r="C161" s="426"/>
      <c r="D161" s="402"/>
      <c r="E161" s="402"/>
      <c r="F161" s="425"/>
      <c r="G161" s="427"/>
    </row>
    <row r="162" spans="1:7" x14ac:dyDescent="0.3">
      <c r="A162" s="402"/>
      <c r="B162" s="405"/>
      <c r="C162" s="426"/>
      <c r="D162" s="402"/>
      <c r="E162" s="402"/>
      <c r="F162" s="425"/>
      <c r="G162" s="427"/>
    </row>
    <row r="163" spans="1:7" x14ac:dyDescent="0.3">
      <c r="A163" s="402"/>
      <c r="B163" s="405"/>
      <c r="C163" s="426"/>
      <c r="D163" s="402"/>
      <c r="E163" s="402"/>
      <c r="F163" s="425"/>
      <c r="G163" s="427"/>
    </row>
    <row r="164" spans="1:7" x14ac:dyDescent="0.3">
      <c r="A164" s="402"/>
      <c r="B164" s="405"/>
      <c r="C164" s="426"/>
      <c r="D164" s="402"/>
      <c r="E164" s="402"/>
      <c r="F164" s="425"/>
      <c r="G164" s="427"/>
    </row>
    <row r="165" spans="1:7" x14ac:dyDescent="0.3">
      <c r="A165" s="402"/>
      <c r="B165" s="405"/>
      <c r="C165" s="426"/>
      <c r="D165" s="402"/>
      <c r="E165" s="402"/>
      <c r="F165" s="425"/>
      <c r="G165" s="427"/>
    </row>
    <row r="166" spans="1:7" x14ac:dyDescent="0.3">
      <c r="A166" s="402"/>
      <c r="B166" s="405"/>
      <c r="C166" s="426"/>
      <c r="D166" s="402"/>
      <c r="E166" s="402"/>
      <c r="F166" s="425"/>
      <c r="G166" s="427"/>
    </row>
    <row r="167" spans="1:7" x14ac:dyDescent="0.3">
      <c r="A167" s="402"/>
      <c r="B167" s="405"/>
      <c r="C167" s="426"/>
      <c r="D167" s="402"/>
      <c r="E167" s="402"/>
      <c r="F167" s="425"/>
      <c r="G167" s="427"/>
    </row>
    <row r="168" spans="1:7" x14ac:dyDescent="0.3">
      <c r="A168" s="402"/>
      <c r="B168" s="405"/>
      <c r="C168" s="426"/>
      <c r="D168" s="402"/>
      <c r="E168" s="402"/>
      <c r="F168" s="425"/>
      <c r="G168" s="427"/>
    </row>
    <row r="169" spans="1:7" x14ac:dyDescent="0.3">
      <c r="A169" s="402"/>
      <c r="B169" s="405"/>
      <c r="C169" s="426"/>
      <c r="D169" s="402"/>
      <c r="E169" s="402"/>
      <c r="F169" s="425"/>
      <c r="G169" s="427"/>
    </row>
    <row r="170" spans="1:7" x14ac:dyDescent="0.3">
      <c r="A170" s="402"/>
      <c r="B170" s="405"/>
      <c r="C170" s="426"/>
      <c r="D170" s="402"/>
      <c r="E170" s="402"/>
      <c r="F170" s="425"/>
      <c r="G170" s="427"/>
    </row>
    <row r="171" spans="1:7" x14ac:dyDescent="0.3">
      <c r="A171" s="402"/>
      <c r="B171" s="405"/>
      <c r="C171" s="426"/>
      <c r="D171" s="402"/>
      <c r="E171" s="402"/>
      <c r="F171" s="425"/>
      <c r="G171" s="427"/>
    </row>
    <row r="172" spans="1:7" x14ac:dyDescent="0.3">
      <c r="A172" s="402"/>
      <c r="B172" s="405"/>
      <c r="C172" s="426"/>
      <c r="D172" s="402"/>
      <c r="E172" s="402"/>
      <c r="F172" s="425"/>
      <c r="G172" s="427"/>
    </row>
    <row r="173" spans="1:7" x14ac:dyDescent="0.3">
      <c r="A173" s="402"/>
      <c r="B173" s="405"/>
      <c r="C173" s="426"/>
      <c r="D173" s="402"/>
      <c r="E173" s="402"/>
      <c r="F173" s="425"/>
      <c r="G173" s="427"/>
    </row>
    <row r="174" spans="1:7" x14ac:dyDescent="0.3">
      <c r="A174" s="402"/>
      <c r="B174" s="405"/>
      <c r="C174" s="426"/>
      <c r="D174" s="402"/>
      <c r="E174" s="402"/>
      <c r="F174" s="425"/>
      <c r="G174" s="427"/>
    </row>
    <row r="175" spans="1:7" x14ac:dyDescent="0.3">
      <c r="A175" s="402"/>
      <c r="B175" s="405"/>
      <c r="C175" s="426"/>
      <c r="D175" s="402"/>
      <c r="E175" s="402"/>
      <c r="F175" s="425"/>
      <c r="G175" s="427"/>
    </row>
    <row r="176" spans="1:7" x14ac:dyDescent="0.3">
      <c r="A176" s="402"/>
      <c r="B176" s="405"/>
      <c r="C176" s="426"/>
      <c r="D176" s="402"/>
      <c r="E176" s="402"/>
      <c r="F176" s="425"/>
      <c r="G176" s="427"/>
    </row>
    <row r="177" spans="1:7" x14ac:dyDescent="0.3">
      <c r="A177" s="402"/>
      <c r="B177" s="405"/>
      <c r="C177" s="426"/>
      <c r="D177" s="402"/>
      <c r="E177" s="402"/>
      <c r="F177" s="425"/>
      <c r="G177" s="427"/>
    </row>
    <row r="178" spans="1:7" x14ac:dyDescent="0.3">
      <c r="A178" s="402"/>
      <c r="B178" s="405"/>
      <c r="C178" s="426"/>
      <c r="D178" s="402"/>
      <c r="E178" s="402"/>
      <c r="F178" s="425"/>
      <c r="G178" s="427"/>
    </row>
    <row r="179" spans="1:7" x14ac:dyDescent="0.3">
      <c r="A179" s="402"/>
      <c r="B179" s="405"/>
      <c r="C179" s="426"/>
      <c r="D179" s="402"/>
      <c r="E179" s="402"/>
      <c r="F179" s="425"/>
      <c r="G179" s="427"/>
    </row>
    <row r="180" spans="1:7" x14ac:dyDescent="0.3">
      <c r="A180" s="402"/>
      <c r="B180" s="405"/>
      <c r="C180" s="426"/>
      <c r="D180" s="402"/>
      <c r="E180" s="402"/>
      <c r="F180" s="425"/>
      <c r="G180" s="427"/>
    </row>
    <row r="181" spans="1:7" x14ac:dyDescent="0.3">
      <c r="A181" s="402"/>
      <c r="B181" s="405"/>
      <c r="C181" s="426"/>
      <c r="D181" s="402"/>
      <c r="E181" s="402"/>
      <c r="F181" s="425"/>
      <c r="G181" s="427"/>
    </row>
    <row r="182" spans="1:7" x14ac:dyDescent="0.3">
      <c r="A182" s="402"/>
      <c r="B182" s="405"/>
      <c r="C182" s="426"/>
      <c r="D182" s="402"/>
      <c r="E182" s="402"/>
      <c r="F182" s="425"/>
      <c r="G182" s="427"/>
    </row>
    <row r="183" spans="1:7" x14ac:dyDescent="0.3">
      <c r="A183" s="402"/>
      <c r="B183" s="405"/>
      <c r="C183" s="426"/>
      <c r="D183" s="402"/>
      <c r="E183" s="402"/>
      <c r="F183" s="425"/>
      <c r="G183" s="427"/>
    </row>
    <row r="184" spans="1:7" x14ac:dyDescent="0.3">
      <c r="A184" s="402"/>
      <c r="B184" s="405"/>
      <c r="C184" s="426"/>
      <c r="D184" s="402"/>
      <c r="E184" s="402"/>
      <c r="F184" s="425"/>
      <c r="G184" s="427"/>
    </row>
    <row r="185" spans="1:7" x14ac:dyDescent="0.3">
      <c r="A185" s="402"/>
      <c r="B185" s="405"/>
      <c r="C185" s="426"/>
      <c r="D185" s="402"/>
      <c r="E185" s="402"/>
      <c r="F185" s="425"/>
      <c r="G185" s="427"/>
    </row>
    <row r="186" spans="1:7" x14ac:dyDescent="0.3">
      <c r="A186" s="402"/>
      <c r="B186" s="405"/>
      <c r="C186" s="426"/>
      <c r="D186" s="402"/>
      <c r="E186" s="402"/>
      <c r="F186" s="425"/>
      <c r="G186" s="427"/>
    </row>
    <row r="187" spans="1:7" x14ac:dyDescent="0.3">
      <c r="A187" s="402"/>
      <c r="B187" s="405"/>
      <c r="C187" s="426"/>
      <c r="D187" s="402"/>
      <c r="E187" s="402"/>
      <c r="F187" s="425"/>
      <c r="G187" s="427"/>
    </row>
    <row r="188" spans="1:7" x14ac:dyDescent="0.3">
      <c r="A188" s="402"/>
      <c r="B188" s="405"/>
      <c r="C188" s="426"/>
      <c r="D188" s="402"/>
      <c r="E188" s="402"/>
      <c r="F188" s="425"/>
      <c r="G188" s="427"/>
    </row>
    <row r="189" spans="1:7" x14ac:dyDescent="0.3">
      <c r="A189" s="402"/>
      <c r="B189" s="405"/>
      <c r="C189" s="426"/>
      <c r="D189" s="402"/>
      <c r="E189" s="402"/>
      <c r="F189" s="425"/>
      <c r="G189" s="427"/>
    </row>
    <row r="190" spans="1:7" x14ac:dyDescent="0.3">
      <c r="A190" s="402"/>
      <c r="B190" s="405"/>
      <c r="C190" s="426"/>
      <c r="D190" s="402"/>
      <c r="E190" s="402"/>
      <c r="F190" s="425"/>
      <c r="G190" s="427"/>
    </row>
    <row r="191" spans="1:7" x14ac:dyDescent="0.3">
      <c r="A191" s="402"/>
      <c r="B191" s="405"/>
      <c r="C191" s="426"/>
      <c r="D191" s="402"/>
      <c r="E191" s="402"/>
      <c r="F191" s="425"/>
      <c r="G191" s="427"/>
    </row>
    <row r="192" spans="1:7" x14ac:dyDescent="0.3">
      <c r="A192" s="402"/>
      <c r="B192" s="405"/>
      <c r="C192" s="426"/>
      <c r="D192" s="402"/>
      <c r="E192" s="402"/>
      <c r="F192" s="425"/>
      <c r="G192" s="427"/>
    </row>
    <row r="193" spans="1:7" x14ac:dyDescent="0.3">
      <c r="A193" s="402"/>
      <c r="B193" s="405"/>
      <c r="C193" s="426"/>
      <c r="D193" s="402"/>
      <c r="E193" s="402"/>
      <c r="F193" s="425"/>
      <c r="G193" s="427"/>
    </row>
    <row r="194" spans="1:7" x14ac:dyDescent="0.3">
      <c r="A194" s="402"/>
      <c r="B194" s="405"/>
      <c r="C194" s="426"/>
      <c r="D194" s="402"/>
      <c r="E194" s="402"/>
      <c r="F194" s="425"/>
      <c r="G194" s="427"/>
    </row>
    <row r="195" spans="1:7" x14ac:dyDescent="0.3">
      <c r="A195" s="402"/>
      <c r="B195" s="405"/>
      <c r="C195" s="426"/>
      <c r="D195" s="402"/>
      <c r="E195" s="402"/>
      <c r="F195" s="425"/>
      <c r="G195" s="427"/>
    </row>
    <row r="196" spans="1:7" x14ac:dyDescent="0.3">
      <c r="A196" s="402"/>
      <c r="B196" s="405"/>
      <c r="C196" s="426"/>
      <c r="D196" s="402"/>
      <c r="E196" s="402"/>
      <c r="F196" s="425"/>
      <c r="G196" s="427"/>
    </row>
    <row r="197" spans="1:7" x14ac:dyDescent="0.3">
      <c r="A197" s="402"/>
      <c r="B197" s="405"/>
      <c r="C197" s="426"/>
      <c r="D197" s="402"/>
      <c r="E197" s="402"/>
      <c r="F197" s="425"/>
      <c r="G197" s="427"/>
    </row>
    <row r="198" spans="1:7" x14ac:dyDescent="0.3">
      <c r="A198" s="402"/>
      <c r="B198" s="405"/>
      <c r="C198" s="426"/>
      <c r="D198" s="402"/>
      <c r="E198" s="402"/>
      <c r="F198" s="425"/>
      <c r="G198" s="427"/>
    </row>
    <row r="199" spans="1:7" x14ac:dyDescent="0.3">
      <c r="A199" s="402"/>
      <c r="B199" s="405"/>
      <c r="C199" s="426"/>
      <c r="D199" s="402"/>
      <c r="E199" s="402"/>
      <c r="F199" s="425"/>
      <c r="G199" s="427"/>
    </row>
    <row r="200" spans="1:7" x14ac:dyDescent="0.3">
      <c r="A200" s="402"/>
      <c r="B200" s="405"/>
      <c r="C200" s="426"/>
      <c r="D200" s="402"/>
      <c r="E200" s="402"/>
      <c r="F200" s="425"/>
      <c r="G200" s="427"/>
    </row>
    <row r="201" spans="1:7" x14ac:dyDescent="0.3">
      <c r="A201" s="402"/>
      <c r="B201" s="405"/>
      <c r="C201" s="426"/>
      <c r="D201" s="402"/>
      <c r="E201" s="402"/>
      <c r="F201" s="425"/>
      <c r="G201" s="427"/>
    </row>
    <row r="202" spans="1:7" x14ac:dyDescent="0.3">
      <c r="A202" s="402"/>
      <c r="B202" s="405"/>
      <c r="C202" s="426"/>
      <c r="D202" s="402"/>
      <c r="E202" s="402"/>
      <c r="F202" s="425"/>
      <c r="G202" s="427"/>
    </row>
    <row r="203" spans="1:7" x14ac:dyDescent="0.3">
      <c r="A203" s="402"/>
      <c r="B203" s="405"/>
      <c r="C203" s="426"/>
      <c r="D203" s="402"/>
      <c r="E203" s="402"/>
      <c r="F203" s="425"/>
      <c r="G203" s="427"/>
    </row>
    <row r="204" spans="1:7" x14ac:dyDescent="0.3">
      <c r="A204" s="402"/>
      <c r="B204" s="405"/>
      <c r="C204" s="426"/>
      <c r="D204" s="402"/>
      <c r="E204" s="402"/>
      <c r="F204" s="425"/>
      <c r="G204" s="427"/>
    </row>
    <row r="205" spans="1:7" x14ac:dyDescent="0.3">
      <c r="A205" s="402"/>
      <c r="B205" s="405"/>
      <c r="C205" s="426"/>
      <c r="D205" s="402"/>
      <c r="E205" s="402"/>
      <c r="F205" s="425"/>
      <c r="G205" s="427"/>
    </row>
    <row r="206" spans="1:7" x14ac:dyDescent="0.3">
      <c r="A206" s="402"/>
      <c r="B206" s="405"/>
      <c r="C206" s="426"/>
      <c r="D206" s="402"/>
      <c r="E206" s="402"/>
      <c r="F206" s="425"/>
      <c r="G206" s="427"/>
    </row>
    <row r="207" spans="1:7" x14ac:dyDescent="0.3">
      <c r="A207" s="402"/>
      <c r="B207" s="405"/>
      <c r="C207" s="426"/>
      <c r="D207" s="402"/>
      <c r="E207" s="402"/>
      <c r="F207" s="425"/>
      <c r="G207" s="427"/>
    </row>
    <row r="208" spans="1:7" x14ac:dyDescent="0.3">
      <c r="A208" s="402"/>
      <c r="B208" s="405"/>
      <c r="C208" s="426"/>
      <c r="D208" s="402"/>
      <c r="E208" s="402"/>
      <c r="F208" s="425"/>
      <c r="G208" s="427"/>
    </row>
    <row r="209" spans="1:7" x14ac:dyDescent="0.3">
      <c r="A209" s="402"/>
      <c r="B209" s="405"/>
      <c r="C209" s="426"/>
      <c r="D209" s="402"/>
      <c r="E209" s="402"/>
      <c r="F209" s="425"/>
      <c r="G209" s="427"/>
    </row>
    <row r="210" spans="1:7" x14ac:dyDescent="0.3">
      <c r="A210" s="402"/>
      <c r="B210" s="405"/>
      <c r="C210" s="426"/>
      <c r="D210" s="402"/>
      <c r="E210" s="402"/>
      <c r="F210" s="425"/>
      <c r="G210" s="427"/>
    </row>
    <row r="211" spans="1:7" x14ac:dyDescent="0.3">
      <c r="A211" s="402"/>
      <c r="B211" s="405"/>
      <c r="C211" s="426"/>
      <c r="D211" s="402"/>
      <c r="E211" s="402"/>
      <c r="F211" s="425"/>
      <c r="G211" s="427"/>
    </row>
    <row r="212" spans="1:7" x14ac:dyDescent="0.3">
      <c r="A212" s="402"/>
      <c r="B212" s="405"/>
      <c r="C212" s="426"/>
      <c r="D212" s="402"/>
      <c r="E212" s="402"/>
      <c r="F212" s="425"/>
      <c r="G212" s="427"/>
    </row>
    <row r="213" spans="1:7" x14ac:dyDescent="0.3">
      <c r="A213" s="402"/>
      <c r="B213" s="405"/>
      <c r="C213" s="426"/>
      <c r="D213" s="402"/>
      <c r="E213" s="402"/>
      <c r="F213" s="425"/>
      <c r="G213" s="427"/>
    </row>
    <row r="214" spans="1:7" x14ac:dyDescent="0.3">
      <c r="A214" s="402"/>
      <c r="B214" s="405"/>
      <c r="C214" s="426"/>
      <c r="D214" s="402"/>
      <c r="E214" s="402"/>
      <c r="F214" s="425"/>
      <c r="G214" s="427"/>
    </row>
    <row r="215" spans="1:7" x14ac:dyDescent="0.3">
      <c r="A215" s="402"/>
      <c r="B215" s="405"/>
      <c r="C215" s="426"/>
      <c r="D215" s="402"/>
      <c r="E215" s="402"/>
      <c r="F215" s="425"/>
      <c r="G215" s="427"/>
    </row>
    <row r="216" spans="1:7" x14ac:dyDescent="0.3">
      <c r="A216" s="402"/>
      <c r="B216" s="405"/>
      <c r="C216" s="426"/>
      <c r="D216" s="402"/>
      <c r="E216" s="402"/>
      <c r="F216" s="425"/>
      <c r="G216" s="427"/>
    </row>
    <row r="217" spans="1:7" x14ac:dyDescent="0.3">
      <c r="A217" s="402"/>
      <c r="B217" s="405"/>
      <c r="C217" s="426"/>
      <c r="D217" s="402"/>
      <c r="E217" s="402"/>
      <c r="F217" s="425"/>
      <c r="G217" s="427"/>
    </row>
    <row r="218" spans="1:7" x14ac:dyDescent="0.3">
      <c r="A218" s="402"/>
      <c r="B218" s="405"/>
      <c r="C218" s="426"/>
      <c r="D218" s="402"/>
      <c r="E218" s="402"/>
      <c r="F218" s="425"/>
      <c r="G218" s="427"/>
    </row>
    <row r="219" spans="1:7" x14ac:dyDescent="0.3">
      <c r="A219" s="402"/>
      <c r="B219" s="405"/>
      <c r="C219" s="426"/>
      <c r="D219" s="402"/>
      <c r="E219" s="402"/>
      <c r="F219" s="425"/>
      <c r="G219" s="427"/>
    </row>
    <row r="220" spans="1:7" x14ac:dyDescent="0.3">
      <c r="A220" s="402"/>
      <c r="B220" s="405"/>
      <c r="C220" s="426"/>
      <c r="D220" s="402"/>
      <c r="E220" s="402"/>
      <c r="F220" s="425"/>
      <c r="G220" s="427"/>
    </row>
    <row r="221" spans="1:7" x14ac:dyDescent="0.3">
      <c r="A221" s="402"/>
      <c r="B221" s="405"/>
      <c r="C221" s="426"/>
      <c r="D221" s="402"/>
      <c r="E221" s="402"/>
      <c r="F221" s="425"/>
      <c r="G221" s="427"/>
    </row>
    <row r="222" spans="1:7" x14ac:dyDescent="0.3">
      <c r="A222" s="402"/>
      <c r="B222" s="405"/>
      <c r="C222" s="426"/>
      <c r="D222" s="402"/>
      <c r="E222" s="402"/>
      <c r="F222" s="425"/>
      <c r="G222" s="427"/>
    </row>
    <row r="223" spans="1:7" x14ac:dyDescent="0.3">
      <c r="A223" s="402"/>
      <c r="B223" s="405"/>
      <c r="C223" s="426"/>
      <c r="D223" s="402"/>
      <c r="E223" s="402"/>
      <c r="F223" s="425"/>
      <c r="G223" s="427"/>
    </row>
    <row r="224" spans="1:7" x14ac:dyDescent="0.3">
      <c r="A224" s="402"/>
      <c r="B224" s="405"/>
      <c r="C224" s="426"/>
      <c r="D224" s="402"/>
      <c r="E224" s="402"/>
      <c r="F224" s="425"/>
      <c r="G224" s="427"/>
    </row>
    <row r="225" spans="1:7" x14ac:dyDescent="0.3">
      <c r="A225" s="402"/>
      <c r="B225" s="405"/>
      <c r="C225" s="426"/>
      <c r="D225" s="402"/>
      <c r="E225" s="402"/>
      <c r="F225" s="425"/>
      <c r="G225" s="427"/>
    </row>
    <row r="226" spans="1:7" x14ac:dyDescent="0.3">
      <c r="A226" s="402"/>
      <c r="B226" s="405"/>
      <c r="C226" s="426"/>
      <c r="D226" s="402"/>
      <c r="E226" s="402"/>
      <c r="F226" s="425"/>
      <c r="G226" s="427"/>
    </row>
    <row r="227" spans="1:7" x14ac:dyDescent="0.3">
      <c r="A227" s="402"/>
      <c r="B227" s="405"/>
      <c r="C227" s="426"/>
      <c r="D227" s="402"/>
      <c r="E227" s="402"/>
      <c r="F227" s="425"/>
      <c r="G227" s="427"/>
    </row>
    <row r="228" spans="1:7" x14ac:dyDescent="0.3">
      <c r="A228" s="402"/>
      <c r="B228" s="405"/>
      <c r="C228" s="426"/>
      <c r="D228" s="402"/>
      <c r="E228" s="402"/>
      <c r="F228" s="425"/>
      <c r="G228" s="427"/>
    </row>
    <row r="229" spans="1:7" x14ac:dyDescent="0.3">
      <c r="A229" s="402"/>
      <c r="B229" s="405"/>
      <c r="C229" s="426"/>
      <c r="D229" s="402"/>
      <c r="E229" s="402"/>
      <c r="F229" s="425"/>
      <c r="G229" s="427"/>
    </row>
    <row r="230" spans="1:7" x14ac:dyDescent="0.3">
      <c r="A230" s="402"/>
      <c r="B230" s="405"/>
      <c r="C230" s="426"/>
      <c r="D230" s="402"/>
      <c r="E230" s="402"/>
      <c r="F230" s="425"/>
      <c r="G230" s="427"/>
    </row>
    <row r="231" spans="1:7" x14ac:dyDescent="0.3">
      <c r="A231" s="402"/>
      <c r="B231" s="405"/>
      <c r="C231" s="426"/>
      <c r="D231" s="402"/>
      <c r="E231" s="402"/>
      <c r="F231" s="425"/>
      <c r="G231" s="427"/>
    </row>
    <row r="232" spans="1:7" x14ac:dyDescent="0.3">
      <c r="A232" s="402"/>
      <c r="B232" s="405"/>
      <c r="C232" s="426"/>
      <c r="D232" s="402"/>
      <c r="E232" s="402"/>
      <c r="F232" s="425"/>
      <c r="G232" s="427"/>
    </row>
    <row r="233" spans="1:7" x14ac:dyDescent="0.3">
      <c r="A233" s="402"/>
      <c r="B233" s="405"/>
      <c r="C233" s="426"/>
      <c r="D233" s="402"/>
      <c r="E233" s="402"/>
      <c r="F233" s="425"/>
      <c r="G233" s="427"/>
    </row>
    <row r="234" spans="1:7" x14ac:dyDescent="0.3">
      <c r="A234" s="402"/>
      <c r="B234" s="405"/>
      <c r="C234" s="426"/>
      <c r="D234" s="402"/>
      <c r="E234" s="402"/>
      <c r="F234" s="425"/>
      <c r="G234" s="427"/>
    </row>
    <row r="235" spans="1:7" x14ac:dyDescent="0.3">
      <c r="A235" s="402"/>
      <c r="B235" s="405"/>
      <c r="C235" s="426"/>
      <c r="D235" s="402"/>
      <c r="E235" s="402"/>
      <c r="F235" s="425"/>
      <c r="G235" s="427"/>
    </row>
    <row r="236" spans="1:7" x14ac:dyDescent="0.3">
      <c r="A236" s="402"/>
      <c r="B236" s="405"/>
      <c r="C236" s="426"/>
      <c r="D236" s="402"/>
      <c r="E236" s="402"/>
      <c r="F236" s="425"/>
      <c r="G236" s="427"/>
    </row>
    <row r="237" spans="1:7" x14ac:dyDescent="0.3">
      <c r="A237" s="402"/>
      <c r="B237" s="405"/>
      <c r="C237" s="426"/>
      <c r="D237" s="402"/>
      <c r="E237" s="402"/>
      <c r="F237" s="425"/>
      <c r="G237" s="427"/>
    </row>
    <row r="238" spans="1:7" x14ac:dyDescent="0.3">
      <c r="A238" s="402"/>
      <c r="B238" s="405"/>
      <c r="C238" s="426"/>
      <c r="D238" s="402"/>
      <c r="E238" s="402"/>
      <c r="F238" s="425"/>
      <c r="G238" s="427"/>
    </row>
    <row r="239" spans="1:7" x14ac:dyDescent="0.3">
      <c r="A239" s="402"/>
      <c r="B239" s="405"/>
      <c r="C239" s="426"/>
      <c r="D239" s="402"/>
      <c r="E239" s="402"/>
      <c r="F239" s="425"/>
      <c r="G239" s="427"/>
    </row>
    <row r="240" spans="1:7" x14ac:dyDescent="0.3">
      <c r="A240" s="402"/>
      <c r="B240" s="405"/>
      <c r="C240" s="426"/>
      <c r="D240" s="402"/>
      <c r="E240" s="402"/>
      <c r="F240" s="425"/>
      <c r="G240" s="427"/>
    </row>
    <row r="241" spans="1:7" x14ac:dyDescent="0.3">
      <c r="A241" s="402"/>
      <c r="B241" s="405"/>
      <c r="C241" s="426"/>
      <c r="D241" s="402"/>
      <c r="E241" s="402"/>
      <c r="F241" s="425"/>
      <c r="G241" s="427"/>
    </row>
    <row r="242" spans="1:7" x14ac:dyDescent="0.3">
      <c r="A242" s="402"/>
      <c r="B242" s="405"/>
      <c r="C242" s="426"/>
      <c r="D242" s="402"/>
      <c r="E242" s="402"/>
      <c r="F242" s="425"/>
      <c r="G242" s="427"/>
    </row>
    <row r="243" spans="1:7" x14ac:dyDescent="0.3">
      <c r="A243" s="402"/>
      <c r="B243" s="405"/>
      <c r="C243" s="426"/>
      <c r="D243" s="402"/>
      <c r="E243" s="402"/>
      <c r="F243" s="425"/>
      <c r="G243" s="427"/>
    </row>
    <row r="244" spans="1:7" x14ac:dyDescent="0.3">
      <c r="A244" s="402"/>
      <c r="B244" s="405"/>
      <c r="C244" s="426"/>
      <c r="D244" s="402"/>
      <c r="E244" s="402"/>
      <c r="F244" s="425"/>
      <c r="G244" s="427"/>
    </row>
    <row r="245" spans="1:7" x14ac:dyDescent="0.3">
      <c r="A245" s="402"/>
      <c r="B245" s="405"/>
      <c r="C245" s="426"/>
      <c r="D245" s="402"/>
      <c r="E245" s="402"/>
      <c r="F245" s="425"/>
      <c r="G245" s="427"/>
    </row>
    <row r="246" spans="1:7" x14ac:dyDescent="0.3">
      <c r="A246" s="402"/>
      <c r="B246" s="405"/>
      <c r="C246" s="426"/>
      <c r="D246" s="402"/>
      <c r="E246" s="402"/>
      <c r="F246" s="425"/>
      <c r="G246" s="427"/>
    </row>
    <row r="247" spans="1:7" x14ac:dyDescent="0.3">
      <c r="A247" s="402"/>
      <c r="B247" s="405"/>
      <c r="C247" s="426"/>
      <c r="D247" s="402"/>
      <c r="E247" s="402"/>
      <c r="F247" s="425"/>
      <c r="G247" s="427"/>
    </row>
    <row r="248" spans="1:7" x14ac:dyDescent="0.3">
      <c r="A248" s="402"/>
      <c r="B248" s="405"/>
      <c r="C248" s="426"/>
      <c r="D248" s="402"/>
      <c r="E248" s="402"/>
      <c r="F248" s="425"/>
      <c r="G248" s="427"/>
    </row>
    <row r="249" spans="1:7" x14ac:dyDescent="0.3">
      <c r="A249" s="402"/>
      <c r="B249" s="405"/>
      <c r="C249" s="426"/>
      <c r="D249" s="402"/>
      <c r="E249" s="402"/>
      <c r="F249" s="425"/>
      <c r="G249" s="427"/>
    </row>
    <row r="250" spans="1:7" x14ac:dyDescent="0.3">
      <c r="A250" s="402"/>
      <c r="B250" s="405"/>
      <c r="C250" s="426"/>
      <c r="D250" s="402"/>
      <c r="E250" s="402"/>
      <c r="F250" s="425"/>
      <c r="G250" s="427"/>
    </row>
    <row r="251" spans="1:7" x14ac:dyDescent="0.3">
      <c r="A251" s="402"/>
      <c r="B251" s="405"/>
      <c r="C251" s="426"/>
      <c r="D251" s="402"/>
      <c r="E251" s="402"/>
      <c r="F251" s="425"/>
      <c r="G251" s="427"/>
    </row>
    <row r="252" spans="1:7" x14ac:dyDescent="0.3">
      <c r="A252" s="402"/>
      <c r="B252" s="405"/>
      <c r="C252" s="426"/>
      <c r="D252" s="402"/>
      <c r="E252" s="402"/>
      <c r="F252" s="425"/>
      <c r="G252" s="427"/>
    </row>
    <row r="253" spans="1:7" x14ac:dyDescent="0.3">
      <c r="A253" s="402"/>
      <c r="B253" s="405"/>
      <c r="C253" s="426"/>
      <c r="D253" s="402"/>
      <c r="E253" s="402"/>
      <c r="F253" s="425"/>
      <c r="G253" s="427"/>
    </row>
    <row r="254" spans="1:7" x14ac:dyDescent="0.3">
      <c r="A254" s="402"/>
      <c r="B254" s="405"/>
      <c r="C254" s="426"/>
      <c r="D254" s="402"/>
      <c r="E254" s="402"/>
      <c r="F254" s="425"/>
      <c r="G254" s="427"/>
    </row>
    <row r="255" spans="1:7" x14ac:dyDescent="0.3">
      <c r="A255" s="402"/>
      <c r="B255" s="405"/>
      <c r="C255" s="426"/>
      <c r="D255" s="402"/>
      <c r="E255" s="402"/>
      <c r="F255" s="425"/>
      <c r="G255" s="427"/>
    </row>
    <row r="256" spans="1:7" x14ac:dyDescent="0.3">
      <c r="A256" s="402"/>
      <c r="B256" s="405"/>
      <c r="C256" s="426"/>
      <c r="D256" s="402"/>
      <c r="E256" s="402"/>
      <c r="F256" s="425"/>
      <c r="G256" s="427"/>
    </row>
    <row r="257" spans="1:7" x14ac:dyDescent="0.3">
      <c r="A257" s="402"/>
      <c r="B257" s="405"/>
      <c r="C257" s="426"/>
      <c r="D257" s="402"/>
      <c r="E257" s="402"/>
      <c r="F257" s="425"/>
      <c r="G257" s="427"/>
    </row>
    <row r="258" spans="1:7" x14ac:dyDescent="0.3">
      <c r="A258" s="402"/>
      <c r="B258" s="405"/>
      <c r="C258" s="426"/>
      <c r="D258" s="402"/>
      <c r="E258" s="402"/>
      <c r="F258" s="425"/>
      <c r="G258" s="427"/>
    </row>
    <row r="259" spans="1:7" x14ac:dyDescent="0.3">
      <c r="A259" s="402"/>
      <c r="B259" s="405"/>
      <c r="C259" s="426"/>
      <c r="D259" s="402"/>
      <c r="E259" s="402"/>
      <c r="F259" s="425"/>
      <c r="G259" s="427"/>
    </row>
    <row r="260" spans="1:7" x14ac:dyDescent="0.3">
      <c r="A260" s="402"/>
      <c r="B260" s="405"/>
      <c r="C260" s="426"/>
      <c r="D260" s="402"/>
      <c r="E260" s="402"/>
      <c r="F260" s="425"/>
      <c r="G260" s="427"/>
    </row>
    <row r="261" spans="1:7" x14ac:dyDescent="0.3">
      <c r="A261" s="402"/>
      <c r="B261" s="405"/>
      <c r="C261" s="426"/>
      <c r="D261" s="402"/>
      <c r="E261" s="402"/>
      <c r="F261" s="425"/>
      <c r="G261" s="427"/>
    </row>
    <row r="262" spans="1:7" x14ac:dyDescent="0.3">
      <c r="A262" s="402"/>
      <c r="B262" s="405"/>
      <c r="C262" s="426"/>
      <c r="D262" s="402"/>
      <c r="E262" s="402"/>
      <c r="F262" s="425"/>
      <c r="G262" s="427"/>
    </row>
    <row r="263" spans="1:7" x14ac:dyDescent="0.3">
      <c r="A263" s="402"/>
      <c r="B263" s="405"/>
      <c r="C263" s="426"/>
      <c r="D263" s="402"/>
      <c r="E263" s="402"/>
      <c r="F263" s="425"/>
      <c r="G263" s="427"/>
    </row>
    <row r="264" spans="1:7" x14ac:dyDescent="0.3">
      <c r="A264" s="402"/>
      <c r="B264" s="405"/>
      <c r="C264" s="426"/>
      <c r="D264" s="402"/>
      <c r="E264" s="402"/>
      <c r="F264" s="425"/>
      <c r="G264" s="427"/>
    </row>
    <row r="265" spans="1:7" x14ac:dyDescent="0.3">
      <c r="A265" s="402"/>
      <c r="B265" s="405"/>
      <c r="C265" s="426"/>
      <c r="D265" s="402"/>
      <c r="E265" s="402"/>
      <c r="F265" s="425"/>
      <c r="G265" s="427"/>
    </row>
    <row r="266" spans="1:7" x14ac:dyDescent="0.3">
      <c r="A266" s="402"/>
      <c r="B266" s="405"/>
      <c r="C266" s="426"/>
      <c r="D266" s="402"/>
      <c r="E266" s="402"/>
      <c r="F266" s="425"/>
      <c r="G266" s="427"/>
    </row>
    <row r="267" spans="1:7" x14ac:dyDescent="0.3">
      <c r="A267" s="402"/>
      <c r="B267" s="405"/>
      <c r="C267" s="426"/>
      <c r="D267" s="402"/>
      <c r="E267" s="402"/>
      <c r="F267" s="425"/>
      <c r="G267" s="427"/>
    </row>
    <row r="268" spans="1:7" x14ac:dyDescent="0.3">
      <c r="A268" s="402"/>
      <c r="B268" s="405"/>
      <c r="C268" s="426"/>
      <c r="D268" s="402"/>
      <c r="E268" s="402"/>
      <c r="F268" s="425"/>
      <c r="G268" s="427"/>
    </row>
    <row r="269" spans="1:7" x14ac:dyDescent="0.3">
      <c r="A269" s="402"/>
      <c r="B269" s="405"/>
      <c r="C269" s="426"/>
      <c r="D269" s="402"/>
      <c r="E269" s="402"/>
      <c r="F269" s="425"/>
      <c r="G269" s="427"/>
    </row>
    <row r="270" spans="1:7" x14ac:dyDescent="0.3">
      <c r="A270" s="402"/>
      <c r="B270" s="405"/>
      <c r="C270" s="426"/>
      <c r="D270" s="402"/>
      <c r="E270" s="402"/>
      <c r="F270" s="425"/>
      <c r="G270" s="427"/>
    </row>
    <row r="271" spans="1:7" x14ac:dyDescent="0.3">
      <c r="A271" s="402"/>
      <c r="B271" s="405"/>
      <c r="C271" s="426"/>
      <c r="D271" s="402"/>
      <c r="E271" s="402"/>
      <c r="F271" s="425"/>
      <c r="G271" s="427"/>
    </row>
    <row r="272" spans="1:7" x14ac:dyDescent="0.3">
      <c r="A272" s="402"/>
      <c r="B272" s="405"/>
      <c r="C272" s="426"/>
      <c r="D272" s="402"/>
      <c r="E272" s="402"/>
      <c r="F272" s="425"/>
      <c r="G272" s="427"/>
    </row>
    <row r="273" spans="1:7" x14ac:dyDescent="0.3">
      <c r="A273" s="402"/>
      <c r="B273" s="405"/>
      <c r="C273" s="426"/>
      <c r="D273" s="402"/>
      <c r="E273" s="402"/>
      <c r="F273" s="425"/>
      <c r="G273" s="427"/>
    </row>
    <row r="274" spans="1:7" x14ac:dyDescent="0.3">
      <c r="A274" s="402"/>
      <c r="B274" s="405"/>
      <c r="C274" s="426"/>
      <c r="D274" s="402"/>
      <c r="E274" s="402"/>
      <c r="F274" s="425"/>
      <c r="G274" s="427"/>
    </row>
    <row r="275" spans="1:7" x14ac:dyDescent="0.3">
      <c r="A275" s="402"/>
      <c r="B275" s="405"/>
      <c r="C275" s="426"/>
      <c r="D275" s="402"/>
      <c r="E275" s="402"/>
      <c r="F275" s="425"/>
      <c r="G275" s="427"/>
    </row>
    <row r="276" spans="1:7" x14ac:dyDescent="0.3">
      <c r="A276" s="402"/>
      <c r="B276" s="405"/>
      <c r="C276" s="426"/>
      <c r="D276" s="402"/>
      <c r="E276" s="402"/>
      <c r="F276" s="425"/>
      <c r="G276" s="427"/>
    </row>
    <row r="277" spans="1:7" x14ac:dyDescent="0.3">
      <c r="A277" s="402"/>
      <c r="B277" s="405"/>
      <c r="C277" s="426"/>
      <c r="D277" s="402"/>
      <c r="E277" s="402"/>
      <c r="F277" s="425"/>
      <c r="G277" s="427"/>
    </row>
    <row r="278" spans="1:7" x14ac:dyDescent="0.3">
      <c r="A278" s="402"/>
      <c r="B278" s="405"/>
      <c r="C278" s="426"/>
      <c r="D278" s="402"/>
      <c r="E278" s="402"/>
      <c r="F278" s="425"/>
      <c r="G278" s="427"/>
    </row>
    <row r="279" spans="1:7" x14ac:dyDescent="0.3">
      <c r="A279" s="402"/>
      <c r="B279" s="405"/>
      <c r="C279" s="426"/>
      <c r="D279" s="402"/>
      <c r="E279" s="402"/>
      <c r="F279" s="425"/>
      <c r="G279" s="427"/>
    </row>
    <row r="280" spans="1:7" x14ac:dyDescent="0.3">
      <c r="A280" s="402"/>
      <c r="B280" s="405"/>
      <c r="C280" s="426"/>
      <c r="D280" s="402"/>
      <c r="E280" s="402"/>
      <c r="F280" s="425"/>
      <c r="G280" s="427"/>
    </row>
    <row r="281" spans="1:7" x14ac:dyDescent="0.3">
      <c r="A281" s="402"/>
      <c r="B281" s="405"/>
      <c r="C281" s="426"/>
      <c r="D281" s="402"/>
      <c r="E281" s="402"/>
      <c r="F281" s="425"/>
      <c r="G281" s="427"/>
    </row>
    <row r="282" spans="1:7" x14ac:dyDescent="0.3">
      <c r="A282" s="402"/>
      <c r="B282" s="405"/>
      <c r="C282" s="426"/>
      <c r="D282" s="402"/>
      <c r="E282" s="402"/>
      <c r="F282" s="425"/>
      <c r="G282" s="427"/>
    </row>
    <row r="283" spans="1:7" x14ac:dyDescent="0.3">
      <c r="A283" s="402"/>
      <c r="B283" s="405"/>
      <c r="C283" s="426"/>
      <c r="D283" s="402"/>
      <c r="E283" s="402"/>
      <c r="F283" s="425"/>
      <c r="G283" s="427"/>
    </row>
    <row r="284" spans="1:7" x14ac:dyDescent="0.3">
      <c r="A284" s="402"/>
      <c r="B284" s="405"/>
      <c r="C284" s="426"/>
      <c r="D284" s="402"/>
      <c r="E284" s="402"/>
      <c r="F284" s="425"/>
      <c r="G284" s="427"/>
    </row>
    <row r="285" spans="1:7" x14ac:dyDescent="0.3">
      <c r="A285" s="402"/>
      <c r="B285" s="405"/>
      <c r="C285" s="426"/>
      <c r="D285" s="402"/>
      <c r="E285" s="402"/>
      <c r="F285" s="425"/>
      <c r="G285" s="427"/>
    </row>
    <row r="286" spans="1:7" x14ac:dyDescent="0.3">
      <c r="A286" s="402"/>
      <c r="B286" s="405"/>
      <c r="C286" s="426"/>
      <c r="D286" s="402"/>
      <c r="E286" s="402"/>
      <c r="F286" s="425"/>
      <c r="G286" s="427"/>
    </row>
    <row r="287" spans="1:7" x14ac:dyDescent="0.3">
      <c r="A287" s="402"/>
      <c r="B287" s="405"/>
      <c r="C287" s="426"/>
      <c r="D287" s="402"/>
      <c r="E287" s="402"/>
      <c r="F287" s="425"/>
      <c r="G287" s="427"/>
    </row>
    <row r="288" spans="1:7" x14ac:dyDescent="0.3">
      <c r="A288" s="402"/>
      <c r="B288" s="405"/>
      <c r="C288" s="426"/>
      <c r="D288" s="402"/>
      <c r="E288" s="402"/>
      <c r="F288" s="425"/>
      <c r="G288" s="427"/>
    </row>
    <row r="289" spans="1:7" x14ac:dyDescent="0.3">
      <c r="A289" s="402"/>
      <c r="B289" s="405"/>
      <c r="C289" s="426"/>
      <c r="D289" s="402"/>
      <c r="E289" s="402"/>
      <c r="F289" s="425"/>
      <c r="G289" s="427"/>
    </row>
    <row r="290" spans="1:7" x14ac:dyDescent="0.3">
      <c r="A290" s="402"/>
      <c r="B290" s="405"/>
      <c r="C290" s="426"/>
      <c r="D290" s="402"/>
      <c r="E290" s="402"/>
      <c r="F290" s="425"/>
      <c r="G290" s="427"/>
    </row>
    <row r="291" spans="1:7" x14ac:dyDescent="0.3">
      <c r="A291" s="402"/>
      <c r="B291" s="405"/>
      <c r="C291" s="426"/>
      <c r="D291" s="402"/>
      <c r="E291" s="402"/>
      <c r="F291" s="425"/>
      <c r="G291" s="427"/>
    </row>
    <row r="292" spans="1:7" x14ac:dyDescent="0.3">
      <c r="A292" s="402"/>
      <c r="B292" s="405"/>
      <c r="C292" s="426"/>
      <c r="D292" s="402"/>
      <c r="E292" s="402"/>
      <c r="F292" s="425"/>
      <c r="G292" s="427"/>
    </row>
    <row r="293" spans="1:7" x14ac:dyDescent="0.3">
      <c r="A293" s="402"/>
      <c r="B293" s="405"/>
      <c r="C293" s="426"/>
      <c r="D293" s="402"/>
      <c r="E293" s="402"/>
      <c r="F293" s="425"/>
      <c r="G293" s="427"/>
    </row>
    <row r="294" spans="1:7" x14ac:dyDescent="0.3">
      <c r="A294" s="402"/>
      <c r="B294" s="405"/>
      <c r="C294" s="426"/>
      <c r="D294" s="402"/>
      <c r="E294" s="402"/>
      <c r="F294" s="425"/>
      <c r="G294" s="427"/>
    </row>
    <row r="295" spans="1:7" x14ac:dyDescent="0.3">
      <c r="A295" s="402"/>
      <c r="B295" s="405"/>
      <c r="C295" s="426"/>
      <c r="D295" s="402"/>
      <c r="E295" s="402"/>
      <c r="F295" s="425"/>
      <c r="G295" s="427"/>
    </row>
    <row r="296" spans="1:7" x14ac:dyDescent="0.3">
      <c r="A296" s="402"/>
      <c r="B296" s="405"/>
      <c r="C296" s="426"/>
      <c r="D296" s="402"/>
      <c r="E296" s="402"/>
      <c r="F296" s="425"/>
      <c r="G296" s="427"/>
    </row>
    <row r="297" spans="1:7" x14ac:dyDescent="0.3">
      <c r="A297" s="402"/>
      <c r="B297" s="405"/>
      <c r="C297" s="426"/>
      <c r="D297" s="402"/>
      <c r="E297" s="402"/>
      <c r="F297" s="425"/>
      <c r="G297" s="427"/>
    </row>
    <row r="298" spans="1:7" x14ac:dyDescent="0.3">
      <c r="A298" s="402"/>
      <c r="B298" s="405"/>
      <c r="C298" s="426"/>
      <c r="D298" s="402"/>
      <c r="E298" s="402"/>
      <c r="F298" s="425"/>
      <c r="G298" s="427"/>
    </row>
    <row r="299" spans="1:7" x14ac:dyDescent="0.3">
      <c r="A299" s="402"/>
      <c r="B299" s="405"/>
      <c r="C299" s="426"/>
      <c r="D299" s="402"/>
      <c r="E299" s="402"/>
      <c r="F299" s="425"/>
      <c r="G299" s="427"/>
    </row>
    <row r="300" spans="1:7" x14ac:dyDescent="0.3">
      <c r="A300" s="402"/>
      <c r="B300" s="405"/>
      <c r="C300" s="426"/>
      <c r="D300" s="402"/>
      <c r="E300" s="402"/>
      <c r="F300" s="425"/>
      <c r="G300" s="427"/>
    </row>
    <row r="301" spans="1:7" x14ac:dyDescent="0.3">
      <c r="A301" s="402"/>
      <c r="B301" s="405"/>
      <c r="C301" s="426"/>
      <c r="D301" s="402"/>
      <c r="E301" s="402"/>
      <c r="F301" s="425"/>
      <c r="G301" s="427"/>
    </row>
    <row r="302" spans="1:7" x14ac:dyDescent="0.3">
      <c r="A302" s="402"/>
      <c r="B302" s="405"/>
      <c r="C302" s="426"/>
      <c r="D302" s="402"/>
      <c r="E302" s="402"/>
      <c r="F302" s="425"/>
      <c r="G302" s="427"/>
    </row>
    <row r="303" spans="1:7" x14ac:dyDescent="0.3">
      <c r="A303" s="402"/>
      <c r="B303" s="405"/>
      <c r="C303" s="426"/>
      <c r="D303" s="402"/>
      <c r="E303" s="402"/>
      <c r="F303" s="425"/>
      <c r="G303" s="427"/>
    </row>
    <row r="304" spans="1:7" x14ac:dyDescent="0.3">
      <c r="A304" s="402"/>
      <c r="B304" s="405"/>
      <c r="C304" s="426"/>
      <c r="D304" s="402"/>
      <c r="E304" s="402"/>
      <c r="F304" s="425"/>
      <c r="G304" s="427"/>
    </row>
    <row r="305" spans="1:7" x14ac:dyDescent="0.3">
      <c r="A305" s="402"/>
      <c r="B305" s="405"/>
      <c r="C305" s="426"/>
      <c r="D305" s="402"/>
      <c r="E305" s="402"/>
      <c r="F305" s="425"/>
      <c r="G305" s="427"/>
    </row>
    <row r="306" spans="1:7" x14ac:dyDescent="0.3">
      <c r="A306" s="402"/>
      <c r="B306" s="405"/>
      <c r="C306" s="426"/>
      <c r="D306" s="402"/>
      <c r="E306" s="402"/>
      <c r="F306" s="425"/>
      <c r="G306" s="427"/>
    </row>
    <row r="307" spans="1:7" x14ac:dyDescent="0.3">
      <c r="A307" s="402"/>
      <c r="B307" s="405"/>
      <c r="C307" s="426"/>
      <c r="D307" s="402"/>
      <c r="E307" s="402"/>
      <c r="F307" s="425"/>
      <c r="G307" s="427"/>
    </row>
    <row r="308" spans="1:7" x14ac:dyDescent="0.3">
      <c r="A308" s="402"/>
      <c r="B308" s="405"/>
      <c r="C308" s="426"/>
      <c r="D308" s="402"/>
      <c r="E308" s="402"/>
      <c r="F308" s="425"/>
      <c r="G308" s="427"/>
    </row>
    <row r="309" spans="1:7" x14ac:dyDescent="0.3">
      <c r="A309" s="402"/>
      <c r="B309" s="405"/>
      <c r="C309" s="426"/>
      <c r="D309" s="402"/>
      <c r="E309" s="402"/>
      <c r="F309" s="425"/>
      <c r="G309" s="427"/>
    </row>
    <row r="310" spans="1:7" x14ac:dyDescent="0.3">
      <c r="A310" s="402"/>
      <c r="B310" s="405"/>
      <c r="C310" s="426"/>
      <c r="D310" s="402"/>
      <c r="E310" s="402"/>
      <c r="F310" s="425"/>
      <c r="G310" s="427"/>
    </row>
    <row r="311" spans="1:7" x14ac:dyDescent="0.3">
      <c r="A311" s="402"/>
      <c r="B311" s="405"/>
      <c r="C311" s="426"/>
      <c r="D311" s="402"/>
      <c r="E311" s="402"/>
      <c r="F311" s="425"/>
      <c r="G311" s="427"/>
    </row>
    <row r="312" spans="1:7" x14ac:dyDescent="0.3">
      <c r="A312" s="402"/>
      <c r="B312" s="405"/>
      <c r="C312" s="426"/>
      <c r="D312" s="402"/>
      <c r="E312" s="402"/>
      <c r="F312" s="425"/>
      <c r="G312" s="427"/>
    </row>
    <row r="313" spans="1:7" x14ac:dyDescent="0.3">
      <c r="A313" s="402"/>
      <c r="B313" s="405"/>
      <c r="C313" s="426"/>
      <c r="D313" s="402"/>
      <c r="E313" s="402"/>
      <c r="F313" s="425"/>
      <c r="G313" s="427"/>
    </row>
    <row r="314" spans="1:7" x14ac:dyDescent="0.3">
      <c r="A314" s="402"/>
      <c r="B314" s="405"/>
      <c r="C314" s="426"/>
      <c r="D314" s="402"/>
      <c r="E314" s="402"/>
      <c r="F314" s="425"/>
      <c r="G314" s="427"/>
    </row>
    <row r="315" spans="1:7" x14ac:dyDescent="0.3">
      <c r="A315" s="402"/>
      <c r="B315" s="405"/>
      <c r="C315" s="426"/>
      <c r="D315" s="402"/>
      <c r="E315" s="402"/>
      <c r="F315" s="425"/>
      <c r="G315" s="427"/>
    </row>
    <row r="316" spans="1:7" x14ac:dyDescent="0.3">
      <c r="A316" s="402"/>
      <c r="B316" s="405"/>
      <c r="C316" s="426"/>
      <c r="D316" s="402"/>
      <c r="E316" s="402"/>
      <c r="F316" s="425"/>
      <c r="G316" s="427"/>
    </row>
    <row r="317" spans="1:7" x14ac:dyDescent="0.3">
      <c r="A317" s="402"/>
      <c r="B317" s="405"/>
      <c r="C317" s="426"/>
      <c r="D317" s="402"/>
      <c r="E317" s="402"/>
      <c r="F317" s="425"/>
      <c r="G317" s="427"/>
    </row>
    <row r="318" spans="1:7" x14ac:dyDescent="0.3">
      <c r="A318" s="402"/>
      <c r="B318" s="405"/>
      <c r="C318" s="426"/>
      <c r="D318" s="402"/>
      <c r="E318" s="402"/>
      <c r="F318" s="425"/>
      <c r="G318" s="427"/>
    </row>
    <row r="319" spans="1:7" x14ac:dyDescent="0.3">
      <c r="A319" s="402"/>
      <c r="B319" s="405"/>
      <c r="C319" s="426"/>
      <c r="D319" s="402"/>
      <c r="E319" s="402"/>
      <c r="F319" s="425"/>
      <c r="G319" s="427"/>
    </row>
    <row r="320" spans="1:7" x14ac:dyDescent="0.3">
      <c r="A320" s="402"/>
      <c r="B320" s="405"/>
      <c r="C320" s="426"/>
      <c r="D320" s="402"/>
      <c r="E320" s="402"/>
      <c r="F320" s="425"/>
      <c r="G320" s="427"/>
    </row>
    <row r="321" spans="1:7" x14ac:dyDescent="0.3">
      <c r="A321" s="402"/>
      <c r="B321" s="405"/>
      <c r="C321" s="426"/>
      <c r="D321" s="402"/>
      <c r="E321" s="402"/>
      <c r="F321" s="425"/>
      <c r="G321" s="427"/>
    </row>
    <row r="322" spans="1:7" x14ac:dyDescent="0.3">
      <c r="A322" s="402"/>
      <c r="B322" s="405"/>
      <c r="C322" s="426"/>
      <c r="D322" s="402"/>
      <c r="E322" s="402"/>
      <c r="F322" s="425"/>
      <c r="G322" s="427"/>
    </row>
    <row r="323" spans="1:7" x14ac:dyDescent="0.3">
      <c r="A323" s="402"/>
      <c r="B323" s="405"/>
      <c r="C323" s="426"/>
      <c r="D323" s="402"/>
      <c r="E323" s="402"/>
      <c r="F323" s="425"/>
      <c r="G323" s="427"/>
    </row>
    <row r="324" spans="1:7" x14ac:dyDescent="0.3">
      <c r="A324" s="402"/>
      <c r="B324" s="405"/>
      <c r="C324" s="426"/>
      <c r="D324" s="402"/>
      <c r="E324" s="402"/>
      <c r="F324" s="425"/>
      <c r="G324" s="427"/>
    </row>
    <row r="325" spans="1:7" x14ac:dyDescent="0.3">
      <c r="A325" s="402"/>
      <c r="B325" s="405"/>
      <c r="C325" s="426"/>
      <c r="D325" s="402"/>
      <c r="E325" s="402"/>
      <c r="F325" s="425"/>
      <c r="G325" s="427"/>
    </row>
    <row r="326" spans="1:7" x14ac:dyDescent="0.3">
      <c r="A326" s="402"/>
      <c r="B326" s="405"/>
      <c r="C326" s="426"/>
      <c r="D326" s="402"/>
      <c r="E326" s="402"/>
      <c r="F326" s="425"/>
      <c r="G326" s="427"/>
    </row>
    <row r="327" spans="1:7" x14ac:dyDescent="0.3">
      <c r="A327" s="402"/>
      <c r="B327" s="405"/>
      <c r="C327" s="426"/>
      <c r="D327" s="402"/>
      <c r="E327" s="402"/>
      <c r="F327" s="425"/>
      <c r="G327" s="427"/>
    </row>
    <row r="328" spans="1:7" x14ac:dyDescent="0.3">
      <c r="A328" s="402"/>
      <c r="B328" s="405"/>
      <c r="C328" s="426"/>
      <c r="D328" s="402"/>
      <c r="E328" s="402"/>
      <c r="F328" s="425"/>
      <c r="G328" s="427"/>
    </row>
    <row r="329" spans="1:7" x14ac:dyDescent="0.3">
      <c r="A329" s="402"/>
      <c r="B329" s="405"/>
      <c r="C329" s="426"/>
      <c r="D329" s="402"/>
      <c r="E329" s="402"/>
      <c r="F329" s="425"/>
      <c r="G329" s="427"/>
    </row>
    <row r="330" spans="1:7" x14ac:dyDescent="0.3">
      <c r="A330" s="402"/>
      <c r="B330" s="405"/>
      <c r="C330" s="426"/>
      <c r="D330" s="402"/>
      <c r="E330" s="402"/>
      <c r="F330" s="425"/>
      <c r="G330" s="427"/>
    </row>
    <row r="331" spans="1:7" x14ac:dyDescent="0.3">
      <c r="A331" s="402"/>
      <c r="B331" s="405"/>
      <c r="C331" s="426"/>
      <c r="D331" s="402"/>
      <c r="E331" s="402"/>
      <c r="F331" s="425"/>
      <c r="G331" s="427"/>
    </row>
    <row r="332" spans="1:7" x14ac:dyDescent="0.3">
      <c r="A332" s="402"/>
      <c r="B332" s="405"/>
      <c r="C332" s="426"/>
      <c r="D332" s="402"/>
      <c r="E332" s="402"/>
      <c r="F332" s="425"/>
      <c r="G332" s="427"/>
    </row>
    <row r="333" spans="1:7" x14ac:dyDescent="0.3">
      <c r="A333" s="402"/>
      <c r="B333" s="405"/>
      <c r="C333" s="426"/>
      <c r="D333" s="402"/>
      <c r="E333" s="402"/>
      <c r="F333" s="425"/>
      <c r="G333" s="427"/>
    </row>
    <row r="334" spans="1:7" x14ac:dyDescent="0.3">
      <c r="A334" s="402"/>
      <c r="B334" s="405"/>
      <c r="C334" s="426"/>
      <c r="D334" s="402"/>
      <c r="E334" s="402"/>
      <c r="F334" s="425"/>
      <c r="G334" s="427"/>
    </row>
    <row r="335" spans="1:7" x14ac:dyDescent="0.3">
      <c r="A335" s="402"/>
      <c r="B335" s="405"/>
      <c r="C335" s="426"/>
      <c r="D335" s="402"/>
      <c r="E335" s="402"/>
      <c r="F335" s="425"/>
      <c r="G335" s="427"/>
    </row>
    <row r="336" spans="1:7" x14ac:dyDescent="0.3">
      <c r="A336" s="402"/>
      <c r="B336" s="405"/>
      <c r="C336" s="426"/>
      <c r="D336" s="402"/>
      <c r="E336" s="402"/>
      <c r="F336" s="425"/>
      <c r="G336" s="427"/>
    </row>
    <row r="337" spans="1:7" x14ac:dyDescent="0.3">
      <c r="A337" s="402"/>
      <c r="B337" s="405"/>
      <c r="C337" s="426"/>
      <c r="D337" s="402"/>
      <c r="E337" s="402"/>
      <c r="F337" s="425"/>
      <c r="G337" s="427"/>
    </row>
    <row r="338" spans="1:7" x14ac:dyDescent="0.3">
      <c r="A338" s="402"/>
      <c r="B338" s="405"/>
      <c r="C338" s="426"/>
      <c r="D338" s="402"/>
      <c r="E338" s="402"/>
      <c r="F338" s="425"/>
      <c r="G338" s="427"/>
    </row>
    <row r="339" spans="1:7" x14ac:dyDescent="0.3">
      <c r="A339" s="402"/>
      <c r="B339" s="405"/>
      <c r="C339" s="426"/>
      <c r="D339" s="402"/>
      <c r="E339" s="402"/>
      <c r="F339" s="425"/>
      <c r="G339" s="427"/>
    </row>
    <row r="340" spans="1:7" x14ac:dyDescent="0.3">
      <c r="A340" s="402"/>
      <c r="B340" s="405"/>
      <c r="C340" s="426"/>
      <c r="D340" s="402"/>
      <c r="E340" s="402"/>
      <c r="F340" s="425"/>
      <c r="G340" s="427"/>
    </row>
    <row r="341" spans="1:7" x14ac:dyDescent="0.3">
      <c r="A341" s="402"/>
      <c r="B341" s="405"/>
      <c r="C341" s="426"/>
      <c r="D341" s="402"/>
      <c r="E341" s="402"/>
      <c r="F341" s="425"/>
      <c r="G341" s="427"/>
    </row>
    <row r="342" spans="1:7" x14ac:dyDescent="0.3">
      <c r="A342" s="402"/>
      <c r="B342" s="405"/>
      <c r="C342" s="426"/>
      <c r="D342" s="402"/>
      <c r="E342" s="402"/>
      <c r="F342" s="425"/>
      <c r="G342" s="427"/>
    </row>
    <row r="343" spans="1:7" x14ac:dyDescent="0.3">
      <c r="A343" s="402"/>
      <c r="B343" s="405"/>
      <c r="C343" s="426"/>
      <c r="D343" s="402"/>
      <c r="E343" s="402"/>
      <c r="F343" s="425"/>
      <c r="G343" s="427"/>
    </row>
    <row r="344" spans="1:7" x14ac:dyDescent="0.3">
      <c r="A344" s="402"/>
      <c r="B344" s="405"/>
      <c r="C344" s="426"/>
      <c r="D344" s="402"/>
      <c r="E344" s="402"/>
      <c r="F344" s="425"/>
      <c r="G344" s="427"/>
    </row>
    <row r="345" spans="1:7" x14ac:dyDescent="0.3">
      <c r="A345" s="402"/>
      <c r="B345" s="405"/>
      <c r="C345" s="426"/>
      <c r="D345" s="402"/>
      <c r="E345" s="402"/>
      <c r="F345" s="425"/>
      <c r="G345" s="427"/>
    </row>
    <row r="346" spans="1:7" x14ac:dyDescent="0.3">
      <c r="A346" s="402"/>
      <c r="B346" s="405"/>
      <c r="C346" s="426"/>
      <c r="D346" s="402"/>
      <c r="E346" s="402"/>
      <c r="F346" s="425"/>
      <c r="G346" s="427"/>
    </row>
    <row r="347" spans="1:7" x14ac:dyDescent="0.3">
      <c r="A347" s="402"/>
      <c r="B347" s="405"/>
      <c r="C347" s="426"/>
      <c r="D347" s="402"/>
      <c r="E347" s="402"/>
      <c r="F347" s="425"/>
      <c r="G347" s="427"/>
    </row>
    <row r="348" spans="1:7" x14ac:dyDescent="0.3">
      <c r="A348" s="402"/>
      <c r="B348" s="405"/>
      <c r="C348" s="426"/>
      <c r="D348" s="402"/>
      <c r="E348" s="402"/>
      <c r="F348" s="425"/>
      <c r="G348" s="427"/>
    </row>
    <row r="349" spans="1:7" x14ac:dyDescent="0.3">
      <c r="A349" s="402"/>
      <c r="B349" s="405"/>
      <c r="C349" s="426"/>
      <c r="D349" s="402"/>
      <c r="E349" s="402"/>
      <c r="F349" s="425"/>
      <c r="G349" s="427"/>
    </row>
    <row r="350" spans="1:7" x14ac:dyDescent="0.3">
      <c r="A350" s="402"/>
      <c r="B350" s="405"/>
      <c r="C350" s="426"/>
      <c r="D350" s="402"/>
      <c r="E350" s="402"/>
      <c r="F350" s="425"/>
      <c r="G350" s="427"/>
    </row>
    <row r="351" spans="1:7" x14ac:dyDescent="0.3">
      <c r="A351" s="402"/>
      <c r="B351" s="405"/>
      <c r="C351" s="426"/>
      <c r="D351" s="402"/>
      <c r="E351" s="402"/>
      <c r="F351" s="425"/>
      <c r="G351" s="427"/>
    </row>
    <row r="352" spans="1:7" x14ac:dyDescent="0.3">
      <c r="A352" s="402"/>
      <c r="B352" s="405"/>
      <c r="C352" s="426"/>
      <c r="D352" s="402"/>
      <c r="E352" s="402"/>
      <c r="F352" s="425"/>
      <c r="G352" s="427"/>
    </row>
    <row r="353" spans="1:7" x14ac:dyDescent="0.3">
      <c r="A353" s="402"/>
      <c r="B353" s="405"/>
      <c r="C353" s="426"/>
      <c r="D353" s="402"/>
      <c r="E353" s="402"/>
      <c r="F353" s="425"/>
      <c r="G353" s="427"/>
    </row>
    <row r="354" spans="1:7" x14ac:dyDescent="0.3">
      <c r="A354" s="402"/>
      <c r="B354" s="405"/>
      <c r="C354" s="426"/>
      <c r="D354" s="402"/>
      <c r="E354" s="402"/>
      <c r="F354" s="425"/>
      <c r="G354" s="427"/>
    </row>
    <row r="355" spans="1:7" x14ac:dyDescent="0.3">
      <c r="A355" s="402"/>
      <c r="B355" s="405"/>
      <c r="C355" s="426"/>
      <c r="D355" s="402"/>
      <c r="E355" s="402"/>
      <c r="F355" s="425"/>
      <c r="G355" s="427"/>
    </row>
    <row r="356" spans="1:7" x14ac:dyDescent="0.3">
      <c r="A356" s="402"/>
      <c r="B356" s="405"/>
      <c r="C356" s="426"/>
      <c r="D356" s="402"/>
      <c r="E356" s="402"/>
      <c r="F356" s="425"/>
      <c r="G356" s="427"/>
    </row>
    <row r="357" spans="1:7" x14ac:dyDescent="0.3">
      <c r="A357" s="402"/>
      <c r="B357" s="405"/>
      <c r="C357" s="426"/>
      <c r="D357" s="402"/>
      <c r="E357" s="402"/>
      <c r="F357" s="425"/>
      <c r="G357" s="427"/>
    </row>
    <row r="358" spans="1:7" x14ac:dyDescent="0.3">
      <c r="A358" s="402"/>
      <c r="B358" s="405"/>
      <c r="C358" s="426"/>
      <c r="D358" s="402"/>
      <c r="E358" s="402"/>
      <c r="F358" s="425"/>
      <c r="G358" s="427"/>
    </row>
    <row r="359" spans="1:7" x14ac:dyDescent="0.3">
      <c r="A359" s="402"/>
      <c r="B359" s="405"/>
      <c r="C359" s="426"/>
      <c r="D359" s="402"/>
      <c r="E359" s="402"/>
      <c r="F359" s="425"/>
      <c r="G359" s="427"/>
    </row>
    <row r="360" spans="1:7" x14ac:dyDescent="0.3">
      <c r="A360" s="402"/>
      <c r="B360" s="405"/>
      <c r="C360" s="426"/>
      <c r="D360" s="402"/>
      <c r="E360" s="402"/>
      <c r="F360" s="425"/>
      <c r="G360" s="427"/>
    </row>
    <row r="361" spans="1:7" x14ac:dyDescent="0.3">
      <c r="A361" s="402"/>
      <c r="B361" s="405"/>
      <c r="C361" s="426"/>
      <c r="D361" s="402"/>
      <c r="E361" s="402"/>
      <c r="F361" s="425"/>
      <c r="G361" s="427"/>
    </row>
    <row r="362" spans="1:7" x14ac:dyDescent="0.3">
      <c r="A362" s="402"/>
      <c r="B362" s="405"/>
      <c r="C362" s="426"/>
      <c r="D362" s="402"/>
      <c r="E362" s="402"/>
      <c r="F362" s="425"/>
      <c r="G362" s="427"/>
    </row>
    <row r="363" spans="1:7" x14ac:dyDescent="0.3">
      <c r="A363" s="402"/>
      <c r="B363" s="405"/>
      <c r="C363" s="426"/>
      <c r="D363" s="402"/>
      <c r="E363" s="402"/>
      <c r="F363" s="425"/>
      <c r="G363" s="427"/>
    </row>
    <row r="364" spans="1:7" x14ac:dyDescent="0.3">
      <c r="A364" s="402"/>
      <c r="B364" s="405"/>
      <c r="C364" s="426"/>
      <c r="D364" s="402"/>
      <c r="E364" s="402"/>
      <c r="F364" s="425"/>
      <c r="G364" s="427"/>
    </row>
    <row r="365" spans="1:7" x14ac:dyDescent="0.3">
      <c r="A365" s="402"/>
      <c r="B365" s="405"/>
      <c r="C365" s="426"/>
      <c r="D365" s="402"/>
      <c r="E365" s="402"/>
      <c r="F365" s="425"/>
      <c r="G365" s="427"/>
    </row>
    <row r="366" spans="1:7" x14ac:dyDescent="0.3">
      <c r="A366" s="402"/>
      <c r="B366" s="405"/>
      <c r="C366" s="426"/>
      <c r="D366" s="402"/>
      <c r="E366" s="402"/>
      <c r="F366" s="425"/>
      <c r="G366" s="427"/>
    </row>
    <row r="367" spans="1:7" x14ac:dyDescent="0.3">
      <c r="A367" s="402"/>
      <c r="B367" s="405"/>
      <c r="C367" s="426"/>
      <c r="D367" s="402"/>
      <c r="E367" s="402"/>
      <c r="F367" s="425"/>
      <c r="G367" s="427"/>
    </row>
    <row r="368" spans="1:7" x14ac:dyDescent="0.3">
      <c r="A368" s="402"/>
      <c r="B368" s="405"/>
      <c r="C368" s="426"/>
      <c r="D368" s="402"/>
      <c r="E368" s="402"/>
      <c r="F368" s="425"/>
      <c r="G368" s="427"/>
    </row>
    <row r="369" spans="1:7" x14ac:dyDescent="0.3">
      <c r="A369" s="402"/>
      <c r="B369" s="405"/>
      <c r="C369" s="426"/>
      <c r="D369" s="402"/>
      <c r="E369" s="402"/>
      <c r="F369" s="425"/>
      <c r="G369" s="427"/>
    </row>
    <row r="370" spans="1:7" x14ac:dyDescent="0.3">
      <c r="A370" s="402"/>
      <c r="B370" s="405"/>
      <c r="C370" s="426"/>
      <c r="D370" s="402"/>
      <c r="E370" s="402"/>
      <c r="F370" s="425"/>
      <c r="G370" s="427"/>
    </row>
    <row r="371" spans="1:7" x14ac:dyDescent="0.3">
      <c r="A371" s="402"/>
      <c r="B371" s="405"/>
      <c r="C371" s="426"/>
      <c r="D371" s="402"/>
      <c r="E371" s="402"/>
      <c r="F371" s="425"/>
      <c r="G371" s="427"/>
    </row>
    <row r="372" spans="1:7" x14ac:dyDescent="0.3">
      <c r="A372" s="402"/>
      <c r="B372" s="405"/>
      <c r="C372" s="426"/>
      <c r="D372" s="402"/>
      <c r="E372" s="402"/>
      <c r="F372" s="425"/>
      <c r="G372" s="427"/>
    </row>
    <row r="373" spans="1:7" x14ac:dyDescent="0.3">
      <c r="A373" s="402"/>
      <c r="B373" s="405"/>
      <c r="C373" s="426"/>
      <c r="D373" s="402"/>
      <c r="E373" s="402"/>
      <c r="F373" s="425"/>
      <c r="G373" s="427"/>
    </row>
    <row r="374" spans="1:7" x14ac:dyDescent="0.3">
      <c r="A374" s="402"/>
      <c r="B374" s="405"/>
      <c r="C374" s="426"/>
      <c r="D374" s="402"/>
      <c r="E374" s="402"/>
      <c r="F374" s="425"/>
      <c r="G374" s="427"/>
    </row>
    <row r="375" spans="1:7" x14ac:dyDescent="0.3">
      <c r="A375" s="402"/>
      <c r="B375" s="405"/>
      <c r="C375" s="426"/>
      <c r="D375" s="402"/>
      <c r="E375" s="402"/>
      <c r="F375" s="425"/>
      <c r="G375" s="427"/>
    </row>
    <row r="376" spans="1:7" x14ac:dyDescent="0.3">
      <c r="A376" s="402"/>
      <c r="B376" s="405"/>
      <c r="C376" s="426"/>
      <c r="D376" s="402"/>
      <c r="E376" s="402"/>
      <c r="F376" s="425"/>
      <c r="G376" s="427"/>
    </row>
    <row r="377" spans="1:7" x14ac:dyDescent="0.3">
      <c r="A377" s="402"/>
      <c r="B377" s="405"/>
      <c r="C377" s="426"/>
      <c r="D377" s="402"/>
      <c r="E377" s="402"/>
      <c r="F377" s="425"/>
      <c r="G377" s="427"/>
    </row>
    <row r="378" spans="1:7" x14ac:dyDescent="0.3">
      <c r="A378" s="402"/>
      <c r="B378" s="405"/>
      <c r="C378" s="426"/>
      <c r="D378" s="402"/>
      <c r="E378" s="402"/>
      <c r="F378" s="425"/>
      <c r="G378" s="427"/>
    </row>
    <row r="379" spans="1:7" x14ac:dyDescent="0.3">
      <c r="A379" s="402"/>
      <c r="B379" s="405"/>
      <c r="C379" s="426"/>
      <c r="D379" s="402"/>
      <c r="E379" s="402"/>
      <c r="F379" s="425"/>
      <c r="G379" s="427"/>
    </row>
    <row r="380" spans="1:7" x14ac:dyDescent="0.3">
      <c r="A380" s="402"/>
      <c r="B380" s="405"/>
      <c r="C380" s="426"/>
      <c r="D380" s="402"/>
      <c r="E380" s="402"/>
      <c r="F380" s="425"/>
      <c r="G380" s="427"/>
    </row>
    <row r="381" spans="1:7" x14ac:dyDescent="0.3">
      <c r="A381" s="402"/>
      <c r="B381" s="405"/>
      <c r="C381" s="426"/>
      <c r="D381" s="402"/>
      <c r="E381" s="402"/>
      <c r="F381" s="425"/>
      <c r="G381" s="427"/>
    </row>
    <row r="382" spans="1:7" x14ac:dyDescent="0.3">
      <c r="A382" s="402"/>
      <c r="B382" s="405"/>
      <c r="C382" s="426"/>
      <c r="D382" s="402"/>
      <c r="E382" s="402"/>
      <c r="F382" s="425"/>
      <c r="G382" s="427"/>
    </row>
    <row r="383" spans="1:7" x14ac:dyDescent="0.3">
      <c r="A383" s="402"/>
      <c r="B383" s="405"/>
      <c r="C383" s="426"/>
      <c r="D383" s="402"/>
      <c r="E383" s="402"/>
      <c r="F383" s="425"/>
      <c r="G383" s="427"/>
    </row>
    <row r="384" spans="1:7" x14ac:dyDescent="0.3">
      <c r="A384" s="402"/>
      <c r="B384" s="405"/>
      <c r="C384" s="426"/>
      <c r="D384" s="402"/>
      <c r="E384" s="402"/>
      <c r="F384" s="425"/>
      <c r="G384" s="427"/>
    </row>
    <row r="385" spans="1:7" x14ac:dyDescent="0.3">
      <c r="A385" s="402"/>
      <c r="B385" s="405"/>
      <c r="C385" s="426"/>
      <c r="D385" s="402"/>
      <c r="E385" s="402"/>
      <c r="F385" s="425"/>
      <c r="G385" s="427"/>
    </row>
    <row r="386" spans="1:7" x14ac:dyDescent="0.3">
      <c r="A386" s="402"/>
      <c r="B386" s="405"/>
      <c r="C386" s="426"/>
      <c r="D386" s="402"/>
      <c r="E386" s="402"/>
      <c r="F386" s="425"/>
      <c r="G386" s="427"/>
    </row>
    <row r="387" spans="1:7" x14ac:dyDescent="0.3">
      <c r="A387" s="402"/>
      <c r="B387" s="405"/>
      <c r="C387" s="426"/>
      <c r="D387" s="402"/>
      <c r="E387" s="402"/>
      <c r="F387" s="425"/>
      <c r="G387" s="427"/>
    </row>
    <row r="388" spans="1:7" x14ac:dyDescent="0.3">
      <c r="A388" s="402"/>
      <c r="B388" s="405"/>
      <c r="C388" s="426"/>
      <c r="D388" s="402"/>
      <c r="E388" s="402"/>
      <c r="F388" s="425"/>
      <c r="G388" s="427"/>
    </row>
    <row r="389" spans="1:7" x14ac:dyDescent="0.3">
      <c r="A389" s="402"/>
      <c r="B389" s="405"/>
      <c r="C389" s="426"/>
      <c r="D389" s="402"/>
      <c r="E389" s="402"/>
      <c r="F389" s="425"/>
      <c r="G389" s="427"/>
    </row>
    <row r="390" spans="1:7" x14ac:dyDescent="0.3">
      <c r="A390" s="402"/>
      <c r="B390" s="405"/>
      <c r="C390" s="426"/>
      <c r="D390" s="402"/>
      <c r="E390" s="402"/>
      <c r="F390" s="425"/>
      <c r="G390" s="427"/>
    </row>
    <row r="391" spans="1:7" x14ac:dyDescent="0.3">
      <c r="A391" s="402"/>
      <c r="B391" s="405"/>
      <c r="C391" s="426"/>
      <c r="D391" s="402"/>
      <c r="E391" s="402"/>
      <c r="F391" s="425"/>
      <c r="G391" s="427"/>
    </row>
    <row r="392" spans="1:7" x14ac:dyDescent="0.3">
      <c r="A392" s="402"/>
      <c r="B392" s="405"/>
      <c r="C392" s="426"/>
      <c r="D392" s="402"/>
      <c r="E392" s="402"/>
      <c r="F392" s="425"/>
      <c r="G392" s="427"/>
    </row>
    <row r="393" spans="1:7" x14ac:dyDescent="0.3">
      <c r="A393" s="402"/>
      <c r="B393" s="405"/>
      <c r="C393" s="426"/>
      <c r="D393" s="402"/>
      <c r="E393" s="402"/>
      <c r="F393" s="425"/>
      <c r="G393" s="427"/>
    </row>
    <row r="394" spans="1:7" x14ac:dyDescent="0.3">
      <c r="A394" s="402"/>
      <c r="B394" s="405"/>
      <c r="C394" s="426"/>
      <c r="D394" s="402"/>
      <c r="E394" s="402"/>
      <c r="F394" s="425"/>
      <c r="G394" s="427"/>
    </row>
    <row r="395" spans="1:7" x14ac:dyDescent="0.3">
      <c r="A395" s="402"/>
      <c r="B395" s="405"/>
      <c r="C395" s="426"/>
      <c r="D395" s="402"/>
      <c r="E395" s="402"/>
      <c r="F395" s="425"/>
      <c r="G395" s="427"/>
    </row>
    <row r="396" spans="1:7" x14ac:dyDescent="0.3">
      <c r="A396" s="402"/>
      <c r="B396" s="405"/>
      <c r="C396" s="426"/>
      <c r="D396" s="402"/>
      <c r="E396" s="402"/>
      <c r="F396" s="425"/>
      <c r="G396" s="427"/>
    </row>
    <row r="397" spans="1:7" x14ac:dyDescent="0.3">
      <c r="A397" s="402"/>
      <c r="B397" s="405"/>
      <c r="C397" s="426"/>
      <c r="D397" s="402"/>
      <c r="E397" s="402"/>
      <c r="F397" s="425"/>
      <c r="G397" s="427"/>
    </row>
    <row r="398" spans="1:7" x14ac:dyDescent="0.3">
      <c r="A398" s="402"/>
      <c r="B398" s="405"/>
      <c r="C398" s="426"/>
      <c r="D398" s="402"/>
      <c r="E398" s="402"/>
      <c r="F398" s="425"/>
      <c r="G398" s="427"/>
    </row>
    <row r="399" spans="1:7" x14ac:dyDescent="0.3">
      <c r="A399" s="402"/>
      <c r="B399" s="405"/>
      <c r="C399" s="426"/>
      <c r="D399" s="402"/>
      <c r="E399" s="402"/>
      <c r="F399" s="425"/>
      <c r="G399" s="427"/>
    </row>
    <row r="400" spans="1:7" x14ac:dyDescent="0.3">
      <c r="A400" s="402"/>
      <c r="B400" s="405"/>
      <c r="C400" s="426"/>
      <c r="D400" s="402"/>
      <c r="E400" s="402"/>
      <c r="F400" s="425"/>
      <c r="G400" s="427"/>
    </row>
    <row r="401" spans="1:7" x14ac:dyDescent="0.3">
      <c r="A401" s="402"/>
      <c r="B401" s="405"/>
      <c r="C401" s="426"/>
      <c r="D401" s="402"/>
      <c r="E401" s="402"/>
      <c r="F401" s="425"/>
      <c r="G401" s="427"/>
    </row>
    <row r="402" spans="1:7" x14ac:dyDescent="0.3">
      <c r="A402" s="402"/>
      <c r="B402" s="405"/>
      <c r="C402" s="426"/>
      <c r="D402" s="402"/>
      <c r="E402" s="402"/>
      <c r="F402" s="425"/>
      <c r="G402" s="427"/>
    </row>
    <row r="403" spans="1:7" x14ac:dyDescent="0.3">
      <c r="A403" s="402"/>
      <c r="B403" s="405"/>
      <c r="C403" s="426"/>
      <c r="D403" s="402"/>
      <c r="E403" s="402"/>
      <c r="F403" s="425"/>
      <c r="G403" s="427"/>
    </row>
    <row r="404" spans="1:7" x14ac:dyDescent="0.3">
      <c r="A404" s="402"/>
      <c r="B404" s="405"/>
      <c r="C404" s="426"/>
      <c r="D404" s="402"/>
      <c r="E404" s="402"/>
      <c r="F404" s="425"/>
      <c r="G404" s="427"/>
    </row>
    <row r="405" spans="1:7" x14ac:dyDescent="0.3">
      <c r="A405" s="402"/>
      <c r="B405" s="405"/>
      <c r="C405" s="426"/>
      <c r="D405" s="402"/>
      <c r="E405" s="402"/>
      <c r="F405" s="425"/>
      <c r="G405" s="427"/>
    </row>
    <row r="406" spans="1:7" x14ac:dyDescent="0.3">
      <c r="A406" s="402"/>
      <c r="B406" s="405"/>
      <c r="C406" s="426"/>
      <c r="D406" s="402"/>
      <c r="E406" s="402"/>
      <c r="F406" s="425"/>
      <c r="G406" s="427"/>
    </row>
    <row r="407" spans="1:7" x14ac:dyDescent="0.3">
      <c r="A407" s="402"/>
      <c r="B407" s="405"/>
      <c r="C407" s="426"/>
      <c r="D407" s="402"/>
      <c r="E407" s="402"/>
      <c r="F407" s="425"/>
      <c r="G407" s="427"/>
    </row>
    <row r="408" spans="1:7" x14ac:dyDescent="0.3">
      <c r="A408" s="402"/>
      <c r="B408" s="405"/>
      <c r="C408" s="426"/>
      <c r="D408" s="402"/>
      <c r="E408" s="402"/>
      <c r="F408" s="425"/>
      <c r="G408" s="427"/>
    </row>
    <row r="409" spans="1:7" x14ac:dyDescent="0.3">
      <c r="A409" s="402"/>
      <c r="B409" s="405"/>
      <c r="C409" s="426"/>
      <c r="D409" s="402"/>
      <c r="E409" s="402"/>
      <c r="F409" s="425"/>
      <c r="G409" s="427"/>
    </row>
    <row r="410" spans="1:7" x14ac:dyDescent="0.3">
      <c r="A410" s="402"/>
      <c r="B410" s="405"/>
      <c r="C410" s="426"/>
      <c r="D410" s="402"/>
      <c r="E410" s="402"/>
      <c r="F410" s="425"/>
      <c r="G410" s="427"/>
    </row>
    <row r="411" spans="1:7" x14ac:dyDescent="0.3">
      <c r="A411" s="402"/>
      <c r="B411" s="405"/>
      <c r="C411" s="426"/>
      <c r="D411" s="402"/>
      <c r="E411" s="402"/>
      <c r="F411" s="425"/>
      <c r="G411" s="427"/>
    </row>
    <row r="412" spans="1:7" x14ac:dyDescent="0.3">
      <c r="A412" s="402"/>
      <c r="B412" s="405"/>
      <c r="C412" s="426"/>
      <c r="D412" s="402"/>
      <c r="E412" s="402"/>
      <c r="F412" s="425"/>
      <c r="G412" s="427"/>
    </row>
    <row r="413" spans="1:7" x14ac:dyDescent="0.3">
      <c r="A413" s="402"/>
      <c r="B413" s="405"/>
      <c r="C413" s="426"/>
      <c r="D413" s="402"/>
      <c r="E413" s="402"/>
      <c r="F413" s="425"/>
      <c r="G413" s="427"/>
    </row>
    <row r="414" spans="1:7" x14ac:dyDescent="0.3">
      <c r="A414" s="402"/>
      <c r="B414" s="405"/>
      <c r="C414" s="426"/>
      <c r="D414" s="402"/>
      <c r="E414" s="402"/>
      <c r="F414" s="425"/>
      <c r="G414" s="427"/>
    </row>
    <row r="415" spans="1:7" x14ac:dyDescent="0.3">
      <c r="A415" s="402"/>
      <c r="B415" s="405"/>
      <c r="C415" s="426"/>
      <c r="D415" s="402"/>
      <c r="E415" s="402"/>
      <c r="F415" s="425"/>
      <c r="G415" s="427"/>
    </row>
    <row r="416" spans="1:7" x14ac:dyDescent="0.3">
      <c r="A416" s="402"/>
      <c r="B416" s="405"/>
      <c r="C416" s="426"/>
      <c r="D416" s="402"/>
      <c r="E416" s="402"/>
      <c r="F416" s="425"/>
      <c r="G416" s="427"/>
    </row>
    <row r="417" spans="1:7" x14ac:dyDescent="0.3">
      <c r="A417" s="402"/>
      <c r="B417" s="405"/>
      <c r="C417" s="426"/>
      <c r="D417" s="402"/>
      <c r="E417" s="402"/>
      <c r="F417" s="425"/>
      <c r="G417" s="427"/>
    </row>
    <row r="418" spans="1:7" x14ac:dyDescent="0.3">
      <c r="A418" s="402"/>
      <c r="B418" s="405"/>
      <c r="C418" s="426"/>
      <c r="D418" s="402"/>
      <c r="E418" s="402"/>
      <c r="F418" s="425"/>
      <c r="G418" s="427"/>
    </row>
    <row r="419" spans="1:7" x14ac:dyDescent="0.3">
      <c r="A419" s="402"/>
      <c r="B419" s="405"/>
      <c r="C419" s="426"/>
      <c r="D419" s="402"/>
      <c r="E419" s="402"/>
      <c r="F419" s="425"/>
      <c r="G419" s="427"/>
    </row>
    <row r="420" spans="1:7" x14ac:dyDescent="0.3">
      <c r="A420" s="402"/>
      <c r="B420" s="405"/>
      <c r="C420" s="426"/>
      <c r="D420" s="402"/>
      <c r="E420" s="402"/>
      <c r="F420" s="425"/>
      <c r="G420" s="427"/>
    </row>
    <row r="421" spans="1:7" x14ac:dyDescent="0.3">
      <c r="A421" s="402"/>
      <c r="B421" s="405"/>
      <c r="C421" s="426"/>
      <c r="D421" s="402"/>
      <c r="E421" s="402"/>
      <c r="F421" s="425"/>
      <c r="G421" s="427"/>
    </row>
    <row r="422" spans="1:7" x14ac:dyDescent="0.3">
      <c r="A422" s="402"/>
      <c r="B422" s="405"/>
      <c r="C422" s="426"/>
      <c r="D422" s="402"/>
      <c r="E422" s="402"/>
      <c r="F422" s="425"/>
      <c r="G422" s="427"/>
    </row>
    <row r="423" spans="1:7" x14ac:dyDescent="0.3">
      <c r="A423" s="402"/>
      <c r="B423" s="405"/>
      <c r="C423" s="426"/>
      <c r="D423" s="402"/>
      <c r="E423" s="402"/>
      <c r="F423" s="425"/>
      <c r="G423" s="427"/>
    </row>
    <row r="424" spans="1:7" x14ac:dyDescent="0.3">
      <c r="A424" s="402"/>
      <c r="B424" s="405"/>
      <c r="C424" s="426"/>
      <c r="D424" s="402"/>
      <c r="E424" s="402"/>
      <c r="F424" s="425"/>
      <c r="G424" s="427"/>
    </row>
    <row r="425" spans="1:7" x14ac:dyDescent="0.3">
      <c r="A425" s="402"/>
      <c r="B425" s="405"/>
      <c r="C425" s="426"/>
      <c r="D425" s="402"/>
      <c r="E425" s="402"/>
      <c r="F425" s="425"/>
      <c r="G425" s="427"/>
    </row>
    <row r="426" spans="1:7" x14ac:dyDescent="0.3">
      <c r="A426" s="402"/>
      <c r="B426" s="405"/>
      <c r="C426" s="426"/>
      <c r="D426" s="402"/>
      <c r="E426" s="402"/>
      <c r="F426" s="425"/>
      <c r="G426" s="427"/>
    </row>
    <row r="427" spans="1:7" x14ac:dyDescent="0.3">
      <c r="A427" s="402"/>
      <c r="B427" s="405"/>
      <c r="C427" s="426"/>
      <c r="D427" s="402"/>
      <c r="E427" s="402"/>
      <c r="F427" s="425"/>
      <c r="G427" s="427"/>
    </row>
    <row r="428" spans="1:7" x14ac:dyDescent="0.3">
      <c r="A428" s="402"/>
      <c r="B428" s="405"/>
      <c r="C428" s="426"/>
      <c r="D428" s="402"/>
      <c r="E428" s="402"/>
      <c r="F428" s="425"/>
      <c r="G428" s="427"/>
    </row>
    <row r="429" spans="1:7" x14ac:dyDescent="0.3">
      <c r="A429" s="402"/>
      <c r="B429" s="405"/>
      <c r="C429" s="426"/>
      <c r="D429" s="402"/>
      <c r="E429" s="402"/>
      <c r="F429" s="425"/>
      <c r="G429" s="427"/>
    </row>
    <row r="430" spans="1:7" x14ac:dyDescent="0.3">
      <c r="A430" s="402"/>
      <c r="B430" s="405"/>
      <c r="C430" s="426"/>
      <c r="D430" s="402"/>
      <c r="E430" s="402"/>
      <c r="F430" s="425"/>
      <c r="G430" s="427"/>
    </row>
    <row r="431" spans="1:7" x14ac:dyDescent="0.3">
      <c r="A431" s="402"/>
      <c r="B431" s="405"/>
      <c r="C431" s="426"/>
      <c r="D431" s="402"/>
      <c r="E431" s="402"/>
      <c r="F431" s="425"/>
      <c r="G431" s="427"/>
    </row>
    <row r="432" spans="1:7" x14ac:dyDescent="0.3">
      <c r="A432" s="402"/>
      <c r="B432" s="405"/>
      <c r="C432" s="426"/>
      <c r="D432" s="402"/>
      <c r="E432" s="402"/>
      <c r="F432" s="425"/>
      <c r="G432" s="427"/>
    </row>
    <row r="433" spans="1:7" x14ac:dyDescent="0.3">
      <c r="A433" s="402"/>
      <c r="B433" s="405"/>
      <c r="C433" s="426"/>
      <c r="D433" s="402"/>
      <c r="E433" s="402"/>
      <c r="F433" s="425"/>
      <c r="G433" s="427"/>
    </row>
    <row r="434" spans="1:7" x14ac:dyDescent="0.3">
      <c r="A434" s="402"/>
      <c r="B434" s="405"/>
      <c r="C434" s="426"/>
      <c r="D434" s="402"/>
      <c r="E434" s="402"/>
      <c r="F434" s="425"/>
      <c r="G434" s="427"/>
    </row>
    <row r="435" spans="1:7" x14ac:dyDescent="0.3">
      <c r="A435" s="402"/>
      <c r="B435" s="405"/>
      <c r="C435" s="426"/>
      <c r="D435" s="402"/>
      <c r="E435" s="402"/>
      <c r="F435" s="425"/>
      <c r="G435" s="427"/>
    </row>
    <row r="436" spans="1:7" x14ac:dyDescent="0.3">
      <c r="A436" s="402"/>
      <c r="B436" s="405"/>
      <c r="C436" s="426"/>
      <c r="D436" s="402"/>
      <c r="E436" s="402"/>
      <c r="F436" s="425"/>
      <c r="G436" s="427"/>
    </row>
    <row r="437" spans="1:7" x14ac:dyDescent="0.3">
      <c r="A437" s="402"/>
      <c r="B437" s="405"/>
      <c r="C437" s="426"/>
      <c r="D437" s="402"/>
      <c r="E437" s="402"/>
      <c r="F437" s="425"/>
      <c r="G437" s="427"/>
    </row>
    <row r="438" spans="1:7" x14ac:dyDescent="0.3">
      <c r="A438" s="402"/>
      <c r="B438" s="405"/>
      <c r="C438" s="426"/>
      <c r="D438" s="402"/>
      <c r="E438" s="402"/>
      <c r="F438" s="425"/>
      <c r="G438" s="427"/>
    </row>
    <row r="439" spans="1:7" x14ac:dyDescent="0.3">
      <c r="A439" s="402"/>
      <c r="B439" s="405"/>
      <c r="C439" s="426"/>
      <c r="D439" s="402"/>
      <c r="E439" s="402"/>
      <c r="F439" s="425"/>
      <c r="G439" s="427"/>
    </row>
    <row r="440" spans="1:7" x14ac:dyDescent="0.3">
      <c r="A440" s="402"/>
      <c r="B440" s="405"/>
      <c r="C440" s="426"/>
      <c r="D440" s="402"/>
      <c r="E440" s="402"/>
      <c r="F440" s="425"/>
      <c r="G440" s="427"/>
    </row>
    <row r="441" spans="1:7" x14ac:dyDescent="0.3">
      <c r="A441" s="402"/>
      <c r="B441" s="405"/>
      <c r="C441" s="426"/>
      <c r="D441" s="402"/>
      <c r="E441" s="402"/>
      <c r="F441" s="425"/>
      <c r="G441" s="427"/>
    </row>
    <row r="442" spans="1:7" x14ac:dyDescent="0.3">
      <c r="A442" s="402"/>
      <c r="B442" s="405"/>
      <c r="C442" s="426"/>
      <c r="D442" s="402"/>
      <c r="E442" s="402"/>
      <c r="F442" s="425"/>
      <c r="G442" s="427"/>
    </row>
    <row r="443" spans="1:7" x14ac:dyDescent="0.3">
      <c r="A443" s="402"/>
      <c r="B443" s="405"/>
      <c r="C443" s="426"/>
      <c r="D443" s="402"/>
      <c r="E443" s="402"/>
      <c r="F443" s="425"/>
      <c r="G443" s="427"/>
    </row>
    <row r="444" spans="1:7" x14ac:dyDescent="0.3">
      <c r="A444" s="402"/>
      <c r="B444" s="405"/>
      <c r="C444" s="426"/>
      <c r="D444" s="402"/>
      <c r="E444" s="402"/>
      <c r="F444" s="425"/>
      <c r="G444" s="427"/>
    </row>
    <row r="445" spans="1:7" x14ac:dyDescent="0.3">
      <c r="A445" s="402"/>
      <c r="B445" s="405"/>
      <c r="C445" s="426"/>
      <c r="D445" s="402"/>
      <c r="E445" s="402"/>
      <c r="F445" s="425"/>
      <c r="G445" s="427"/>
    </row>
    <row r="446" spans="1:7" x14ac:dyDescent="0.3">
      <c r="A446" s="402"/>
      <c r="B446" s="405"/>
      <c r="C446" s="426"/>
      <c r="D446" s="402"/>
      <c r="E446" s="402"/>
      <c r="F446" s="425"/>
      <c r="G446" s="427"/>
    </row>
    <row r="447" spans="1:7" x14ac:dyDescent="0.3">
      <c r="A447" s="402"/>
      <c r="B447" s="405"/>
      <c r="C447" s="426"/>
      <c r="D447" s="402"/>
      <c r="E447" s="402"/>
      <c r="F447" s="425"/>
      <c r="G447" s="427"/>
    </row>
    <row r="448" spans="1:7" x14ac:dyDescent="0.3">
      <c r="A448" s="402"/>
      <c r="B448" s="405"/>
      <c r="C448" s="426"/>
      <c r="D448" s="402"/>
      <c r="E448" s="402"/>
      <c r="F448" s="425"/>
      <c r="G448" s="427"/>
    </row>
    <row r="449" spans="1:7" x14ac:dyDescent="0.3">
      <c r="A449" s="402"/>
      <c r="B449" s="405"/>
      <c r="C449" s="426"/>
      <c r="D449" s="402"/>
      <c r="E449" s="402"/>
      <c r="F449" s="425"/>
      <c r="G449" s="427"/>
    </row>
    <row r="450" spans="1:7" x14ac:dyDescent="0.3">
      <c r="A450" s="402"/>
      <c r="B450" s="405"/>
      <c r="C450" s="426"/>
      <c r="D450" s="402"/>
      <c r="E450" s="402"/>
      <c r="F450" s="425"/>
      <c r="G450" s="427"/>
    </row>
    <row r="451" spans="1:7" x14ac:dyDescent="0.3">
      <c r="A451" s="402"/>
      <c r="B451" s="405"/>
      <c r="C451" s="426"/>
      <c r="D451" s="402"/>
      <c r="E451" s="402"/>
      <c r="F451" s="425"/>
      <c r="G451" s="427"/>
    </row>
    <row r="452" spans="1:7" x14ac:dyDescent="0.3">
      <c r="A452" s="402"/>
      <c r="B452" s="405"/>
      <c r="C452" s="426"/>
      <c r="D452" s="402"/>
      <c r="E452" s="402"/>
      <c r="F452" s="425"/>
      <c r="G452" s="427"/>
    </row>
    <row r="453" spans="1:7" x14ac:dyDescent="0.3">
      <c r="A453" s="402"/>
      <c r="B453" s="405"/>
      <c r="C453" s="426"/>
      <c r="D453" s="402"/>
      <c r="E453" s="402"/>
      <c r="F453" s="425"/>
      <c r="G453" s="427"/>
    </row>
    <row r="454" spans="1:7" x14ac:dyDescent="0.3">
      <c r="A454" s="402"/>
      <c r="B454" s="405"/>
      <c r="C454" s="426"/>
      <c r="D454" s="402"/>
      <c r="E454" s="402"/>
      <c r="F454" s="425"/>
      <c r="G454" s="427"/>
    </row>
    <row r="455" spans="1:7" x14ac:dyDescent="0.3">
      <c r="A455" s="402"/>
      <c r="B455" s="405"/>
      <c r="C455" s="426"/>
      <c r="D455" s="402"/>
      <c r="E455" s="402"/>
      <c r="F455" s="425"/>
      <c r="G455" s="427"/>
    </row>
    <row r="456" spans="1:7" x14ac:dyDescent="0.3">
      <c r="A456" s="402"/>
      <c r="B456" s="405"/>
      <c r="C456" s="426"/>
      <c r="D456" s="402"/>
      <c r="E456" s="402"/>
      <c r="F456" s="425"/>
      <c r="G456" s="427"/>
    </row>
    <row r="457" spans="1:7" x14ac:dyDescent="0.3">
      <c r="A457" s="402"/>
      <c r="B457" s="405"/>
      <c r="C457" s="426"/>
      <c r="D457" s="402"/>
      <c r="E457" s="402"/>
      <c r="F457" s="425"/>
      <c r="G457" s="427"/>
    </row>
    <row r="458" spans="1:7" x14ac:dyDescent="0.3">
      <c r="A458" s="402"/>
      <c r="B458" s="405"/>
      <c r="C458" s="426"/>
      <c r="D458" s="402"/>
      <c r="E458" s="402"/>
      <c r="F458" s="425"/>
      <c r="G458" s="427"/>
    </row>
    <row r="459" spans="1:7" x14ac:dyDescent="0.3">
      <c r="A459" s="402"/>
      <c r="B459" s="405"/>
      <c r="C459" s="426"/>
      <c r="D459" s="402"/>
      <c r="E459" s="402"/>
      <c r="F459" s="425"/>
      <c r="G459" s="427"/>
    </row>
    <row r="460" spans="1:7" x14ac:dyDescent="0.3">
      <c r="A460" s="402"/>
      <c r="B460" s="405"/>
      <c r="C460" s="426"/>
      <c r="D460" s="402"/>
      <c r="E460" s="402"/>
      <c r="F460" s="425"/>
      <c r="G460" s="427"/>
    </row>
    <row r="461" spans="1:7" x14ac:dyDescent="0.3">
      <c r="A461" s="402"/>
      <c r="B461" s="405"/>
      <c r="C461" s="426"/>
      <c r="D461" s="402"/>
      <c r="E461" s="402"/>
      <c r="F461" s="425"/>
      <c r="G461" s="427"/>
    </row>
    <row r="462" spans="1:7" x14ac:dyDescent="0.3">
      <c r="A462" s="402"/>
      <c r="B462" s="405"/>
      <c r="C462" s="426"/>
      <c r="D462" s="402"/>
      <c r="E462" s="402"/>
      <c r="F462" s="425"/>
      <c r="G462" s="427"/>
    </row>
    <row r="463" spans="1:7" x14ac:dyDescent="0.3">
      <c r="A463" s="402"/>
      <c r="B463" s="405"/>
      <c r="C463" s="426"/>
      <c r="D463" s="402"/>
      <c r="E463" s="402"/>
      <c r="F463" s="425"/>
      <c r="G463" s="427"/>
    </row>
    <row r="464" spans="1:7" x14ac:dyDescent="0.3">
      <c r="A464" s="402"/>
      <c r="B464" s="405"/>
      <c r="C464" s="426"/>
      <c r="D464" s="402"/>
      <c r="E464" s="402"/>
      <c r="F464" s="425"/>
      <c r="G464" s="427"/>
    </row>
    <row r="465" spans="1:7" x14ac:dyDescent="0.3">
      <c r="A465" s="402"/>
      <c r="B465" s="405"/>
      <c r="C465" s="426"/>
      <c r="D465" s="402"/>
      <c r="E465" s="402"/>
      <c r="F465" s="425"/>
      <c r="G465" s="427"/>
    </row>
    <row r="466" spans="1:7" x14ac:dyDescent="0.3">
      <c r="A466" s="402"/>
      <c r="B466" s="405"/>
      <c r="C466" s="426"/>
      <c r="D466" s="402"/>
      <c r="E466" s="402"/>
      <c r="F466" s="425"/>
      <c r="G466" s="427"/>
    </row>
    <row r="467" spans="1:7" x14ac:dyDescent="0.3">
      <c r="A467" s="402"/>
      <c r="B467" s="405"/>
      <c r="C467" s="426"/>
      <c r="D467" s="402"/>
      <c r="E467" s="402"/>
      <c r="F467" s="425"/>
      <c r="G467" s="427"/>
    </row>
    <row r="468" spans="1:7" x14ac:dyDescent="0.3">
      <c r="A468" s="402"/>
      <c r="B468" s="405"/>
      <c r="C468" s="426"/>
      <c r="D468" s="402"/>
      <c r="E468" s="402"/>
      <c r="F468" s="425"/>
      <c r="G468" s="427"/>
    </row>
    <row r="469" spans="1:7" x14ac:dyDescent="0.3">
      <c r="A469" s="402"/>
      <c r="B469" s="405"/>
      <c r="C469" s="426"/>
      <c r="D469" s="402"/>
      <c r="E469" s="402"/>
      <c r="F469" s="425"/>
      <c r="G469" s="427"/>
    </row>
    <row r="470" spans="1:7" x14ac:dyDescent="0.3">
      <c r="A470" s="402"/>
      <c r="B470" s="405"/>
      <c r="C470" s="426"/>
      <c r="D470" s="402"/>
      <c r="E470" s="402"/>
      <c r="F470" s="425"/>
      <c r="G470" s="427"/>
    </row>
    <row r="471" spans="1:7" x14ac:dyDescent="0.3">
      <c r="A471" s="402"/>
      <c r="B471" s="405"/>
      <c r="C471" s="426"/>
      <c r="D471" s="402"/>
      <c r="E471" s="402"/>
      <c r="F471" s="425"/>
      <c r="G471" s="427"/>
    </row>
    <row r="472" spans="1:7" x14ac:dyDescent="0.3">
      <c r="A472" s="402"/>
      <c r="B472" s="405"/>
      <c r="C472" s="426"/>
      <c r="D472" s="402"/>
      <c r="E472" s="402"/>
      <c r="F472" s="425"/>
      <c r="G472" s="427"/>
    </row>
    <row r="473" spans="1:7" x14ac:dyDescent="0.3">
      <c r="A473" s="402"/>
      <c r="B473" s="405"/>
      <c r="C473" s="426"/>
      <c r="D473" s="402"/>
      <c r="E473" s="402"/>
      <c r="F473" s="425"/>
      <c r="G473" s="427"/>
    </row>
    <row r="474" spans="1:7" x14ac:dyDescent="0.3">
      <c r="A474" s="402"/>
      <c r="B474" s="405"/>
      <c r="C474" s="426"/>
      <c r="D474" s="402"/>
      <c r="E474" s="402"/>
      <c r="F474" s="425"/>
      <c r="G474" s="427"/>
    </row>
    <row r="475" spans="1:7" x14ac:dyDescent="0.3">
      <c r="A475" s="402"/>
      <c r="B475" s="405"/>
      <c r="C475" s="426"/>
      <c r="D475" s="402"/>
      <c r="E475" s="402"/>
      <c r="F475" s="425"/>
      <c r="G475" s="427"/>
    </row>
    <row r="476" spans="1:7" x14ac:dyDescent="0.3">
      <c r="A476" s="402"/>
      <c r="B476" s="405"/>
      <c r="C476" s="426"/>
      <c r="D476" s="402"/>
      <c r="E476" s="402"/>
      <c r="F476" s="425"/>
      <c r="G476" s="427"/>
    </row>
    <row r="477" spans="1:7" x14ac:dyDescent="0.3">
      <c r="A477" s="402"/>
      <c r="B477" s="405"/>
      <c r="C477" s="426"/>
      <c r="D477" s="402"/>
      <c r="E477" s="402"/>
      <c r="F477" s="425"/>
      <c r="G477" s="427"/>
    </row>
    <row r="478" spans="1:7" x14ac:dyDescent="0.3">
      <c r="A478" s="402"/>
      <c r="B478" s="405"/>
      <c r="C478" s="426"/>
      <c r="D478" s="402"/>
      <c r="E478" s="402"/>
      <c r="F478" s="425"/>
      <c r="G478" s="427"/>
    </row>
    <row r="479" spans="1:7" x14ac:dyDescent="0.3">
      <c r="A479" s="402"/>
      <c r="B479" s="405"/>
      <c r="C479" s="426"/>
      <c r="D479" s="402"/>
      <c r="E479" s="402"/>
      <c r="F479" s="425"/>
      <c r="G479" s="427"/>
    </row>
    <row r="480" spans="1:7" x14ac:dyDescent="0.3">
      <c r="A480" s="402"/>
      <c r="B480" s="405"/>
      <c r="C480" s="426"/>
      <c r="D480" s="402"/>
      <c r="E480" s="402"/>
      <c r="F480" s="425"/>
      <c r="G480" s="427"/>
    </row>
    <row r="481" spans="1:7" x14ac:dyDescent="0.3">
      <c r="A481" s="402"/>
      <c r="B481" s="405"/>
      <c r="C481" s="426"/>
      <c r="D481" s="402"/>
      <c r="E481" s="402"/>
      <c r="F481" s="425"/>
      <c r="G481" s="427"/>
    </row>
    <row r="482" spans="1:7" x14ac:dyDescent="0.3">
      <c r="A482" s="402"/>
      <c r="B482" s="405"/>
      <c r="C482" s="426"/>
      <c r="D482" s="402"/>
      <c r="E482" s="402"/>
      <c r="F482" s="425"/>
      <c r="G482" s="427"/>
    </row>
    <row r="483" spans="1:7" x14ac:dyDescent="0.3">
      <c r="A483" s="402"/>
      <c r="B483" s="405"/>
      <c r="C483" s="426"/>
      <c r="D483" s="402"/>
      <c r="E483" s="402"/>
      <c r="F483" s="425"/>
      <c r="G483" s="427"/>
    </row>
    <row r="484" spans="1:7" x14ac:dyDescent="0.3">
      <c r="A484" s="402"/>
      <c r="B484" s="405"/>
      <c r="C484" s="426"/>
      <c r="D484" s="402"/>
      <c r="E484" s="402"/>
      <c r="F484" s="425"/>
      <c r="G484" s="427"/>
    </row>
    <row r="485" spans="1:7" x14ac:dyDescent="0.3">
      <c r="A485" s="402"/>
      <c r="B485" s="405"/>
      <c r="C485" s="426"/>
      <c r="D485" s="402"/>
      <c r="E485" s="402"/>
      <c r="F485" s="425"/>
      <c r="G485" s="427"/>
    </row>
    <row r="486" spans="1:7" x14ac:dyDescent="0.3">
      <c r="A486" s="402"/>
      <c r="B486" s="405"/>
      <c r="C486" s="426"/>
      <c r="D486" s="402"/>
      <c r="E486" s="402"/>
      <c r="F486" s="425"/>
      <c r="G486" s="427"/>
    </row>
    <row r="487" spans="1:7" x14ac:dyDescent="0.3">
      <c r="A487" s="402"/>
      <c r="B487" s="405"/>
      <c r="C487" s="426"/>
      <c r="D487" s="402"/>
      <c r="E487" s="402"/>
      <c r="F487" s="425"/>
      <c r="G487" s="427"/>
    </row>
    <row r="488" spans="1:7" x14ac:dyDescent="0.3">
      <c r="A488" s="402"/>
      <c r="B488" s="405"/>
      <c r="C488" s="426"/>
      <c r="D488" s="402"/>
      <c r="E488" s="402"/>
      <c r="F488" s="425"/>
      <c r="G488" s="427"/>
    </row>
    <row r="489" spans="1:7" x14ac:dyDescent="0.3">
      <c r="A489" s="402"/>
      <c r="B489" s="405"/>
      <c r="C489" s="426"/>
      <c r="D489" s="402"/>
      <c r="E489" s="402"/>
      <c r="F489" s="425"/>
      <c r="G489" s="427"/>
    </row>
    <row r="490" spans="1:7" x14ac:dyDescent="0.3">
      <c r="A490" s="402"/>
      <c r="B490" s="405"/>
      <c r="C490" s="426"/>
      <c r="D490" s="402"/>
      <c r="E490" s="402"/>
      <c r="F490" s="425"/>
      <c r="G490" s="427"/>
    </row>
    <row r="491" spans="1:7" x14ac:dyDescent="0.3">
      <c r="A491" s="402"/>
      <c r="B491" s="405"/>
      <c r="C491" s="426"/>
      <c r="D491" s="402"/>
      <c r="E491" s="402"/>
      <c r="F491" s="425"/>
      <c r="G491" s="427"/>
    </row>
    <row r="492" spans="1:7" x14ac:dyDescent="0.3">
      <c r="A492" s="402"/>
      <c r="B492" s="405"/>
      <c r="C492" s="426"/>
      <c r="D492" s="402"/>
      <c r="E492" s="402"/>
      <c r="F492" s="425"/>
      <c r="G492" s="427"/>
    </row>
    <row r="493" spans="1:7" x14ac:dyDescent="0.3">
      <c r="A493" s="402"/>
      <c r="B493" s="405"/>
      <c r="C493" s="426"/>
      <c r="D493" s="402"/>
      <c r="E493" s="402"/>
      <c r="F493" s="425"/>
      <c r="G493" s="427"/>
    </row>
    <row r="494" spans="1:7" x14ac:dyDescent="0.3">
      <c r="A494" s="402"/>
      <c r="B494" s="405"/>
      <c r="C494" s="426"/>
      <c r="D494" s="402"/>
      <c r="E494" s="402"/>
      <c r="F494" s="425"/>
      <c r="G494" s="427"/>
    </row>
    <row r="495" spans="1:7" x14ac:dyDescent="0.3">
      <c r="A495" s="402"/>
      <c r="B495" s="405"/>
      <c r="C495" s="426"/>
      <c r="D495" s="402"/>
      <c r="E495" s="402"/>
      <c r="F495" s="425"/>
      <c r="G495" s="427"/>
    </row>
    <row r="496" spans="1:7" x14ac:dyDescent="0.3">
      <c r="A496" s="402"/>
      <c r="B496" s="405"/>
      <c r="C496" s="426"/>
      <c r="D496" s="402"/>
      <c r="E496" s="402"/>
      <c r="F496" s="425"/>
      <c r="G496" s="427"/>
    </row>
    <row r="497" spans="1:7" x14ac:dyDescent="0.3">
      <c r="A497" s="402"/>
      <c r="B497" s="405"/>
      <c r="C497" s="426"/>
      <c r="D497" s="402"/>
      <c r="E497" s="402"/>
      <c r="F497" s="425"/>
      <c r="G497" s="427"/>
    </row>
    <row r="498" spans="1:7" x14ac:dyDescent="0.3">
      <c r="A498" s="402"/>
      <c r="B498" s="405"/>
      <c r="C498" s="426"/>
      <c r="D498" s="402"/>
      <c r="E498" s="402"/>
      <c r="F498" s="425"/>
      <c r="G498" s="427"/>
    </row>
    <row r="499" spans="1:7" x14ac:dyDescent="0.3">
      <c r="A499" s="402"/>
      <c r="B499" s="405"/>
      <c r="C499" s="426"/>
      <c r="D499" s="402"/>
      <c r="E499" s="402"/>
      <c r="F499" s="425"/>
      <c r="G499" s="427"/>
    </row>
    <row r="500" spans="1:7" x14ac:dyDescent="0.3">
      <c r="A500" s="402"/>
      <c r="B500" s="405"/>
      <c r="C500" s="426"/>
      <c r="D500" s="402"/>
      <c r="E500" s="402"/>
      <c r="F500" s="425"/>
      <c r="G500" s="427"/>
    </row>
    <row r="501" spans="1:7" x14ac:dyDescent="0.3">
      <c r="A501" s="402"/>
      <c r="B501" s="405"/>
      <c r="C501" s="426"/>
      <c r="D501" s="402"/>
      <c r="E501" s="402"/>
      <c r="F501" s="425"/>
      <c r="G501" s="427"/>
    </row>
    <row r="502" spans="1:7" x14ac:dyDescent="0.3">
      <c r="A502" s="402"/>
      <c r="B502" s="405"/>
      <c r="C502" s="426"/>
      <c r="D502" s="402"/>
      <c r="E502" s="402"/>
      <c r="F502" s="425"/>
      <c r="G502" s="427"/>
    </row>
    <row r="503" spans="1:7" x14ac:dyDescent="0.3">
      <c r="A503" s="402"/>
      <c r="B503" s="405"/>
      <c r="C503" s="426"/>
      <c r="D503" s="402"/>
      <c r="E503" s="402"/>
      <c r="F503" s="425"/>
      <c r="G503" s="427"/>
    </row>
    <row r="504" spans="1:7" x14ac:dyDescent="0.3">
      <c r="A504" s="402"/>
      <c r="B504" s="405"/>
      <c r="C504" s="426"/>
      <c r="D504" s="402"/>
      <c r="E504" s="402"/>
      <c r="F504" s="425"/>
      <c r="G504" s="427"/>
    </row>
    <row r="505" spans="1:7" x14ac:dyDescent="0.3">
      <c r="A505" s="402"/>
      <c r="B505" s="405"/>
      <c r="C505" s="426"/>
      <c r="D505" s="402"/>
      <c r="E505" s="402"/>
      <c r="F505" s="425"/>
      <c r="G505" s="427"/>
    </row>
    <row r="506" spans="1:7" x14ac:dyDescent="0.3">
      <c r="A506" s="402"/>
      <c r="B506" s="405"/>
      <c r="C506" s="426"/>
      <c r="D506" s="402"/>
      <c r="E506" s="402"/>
      <c r="F506" s="425"/>
      <c r="G506" s="427"/>
    </row>
    <row r="507" spans="1:7" x14ac:dyDescent="0.3">
      <c r="A507" s="402"/>
      <c r="B507" s="405"/>
      <c r="C507" s="426"/>
      <c r="D507" s="402"/>
      <c r="E507" s="402"/>
      <c r="F507" s="425"/>
      <c r="G507" s="427"/>
    </row>
    <row r="508" spans="1:7" x14ac:dyDescent="0.3">
      <c r="A508" s="402"/>
      <c r="B508" s="405"/>
      <c r="C508" s="426"/>
      <c r="D508" s="402"/>
      <c r="E508" s="402"/>
      <c r="F508" s="425"/>
      <c r="G508" s="427"/>
    </row>
    <row r="509" spans="1:7" x14ac:dyDescent="0.3">
      <c r="A509" s="402"/>
      <c r="B509" s="405"/>
      <c r="C509" s="426"/>
      <c r="D509" s="402"/>
      <c r="E509" s="402"/>
      <c r="F509" s="425"/>
      <c r="G509" s="427"/>
    </row>
    <row r="510" spans="1:7" x14ac:dyDescent="0.3">
      <c r="A510" s="402"/>
      <c r="B510" s="405"/>
      <c r="C510" s="426"/>
      <c r="D510" s="402"/>
      <c r="E510" s="402"/>
      <c r="F510" s="425"/>
      <c r="G510" s="427"/>
    </row>
    <row r="511" spans="1:7" x14ac:dyDescent="0.3">
      <c r="A511" s="402"/>
      <c r="B511" s="405"/>
      <c r="C511" s="426"/>
      <c r="D511" s="402"/>
      <c r="E511" s="402"/>
      <c r="F511" s="425"/>
      <c r="G511" s="427"/>
    </row>
    <row r="512" spans="1:7" x14ac:dyDescent="0.3">
      <c r="A512" s="402"/>
      <c r="B512" s="405"/>
      <c r="C512" s="426"/>
      <c r="D512" s="402"/>
      <c r="E512" s="402"/>
      <c r="F512" s="425"/>
      <c r="G512" s="427"/>
    </row>
    <row r="513" spans="1:7" x14ac:dyDescent="0.3">
      <c r="A513" s="402"/>
      <c r="B513" s="405"/>
      <c r="C513" s="426"/>
      <c r="D513" s="402"/>
      <c r="E513" s="402"/>
      <c r="F513" s="425"/>
      <c r="G513" s="427"/>
    </row>
    <row r="514" spans="1:7" x14ac:dyDescent="0.3">
      <c r="A514" s="402"/>
      <c r="B514" s="405"/>
      <c r="C514" s="426"/>
      <c r="D514" s="402"/>
      <c r="E514" s="402"/>
      <c r="F514" s="425"/>
      <c r="G514" s="427"/>
    </row>
    <row r="515" spans="1:7" x14ac:dyDescent="0.3">
      <c r="A515" s="402"/>
      <c r="B515" s="405"/>
      <c r="C515" s="426"/>
      <c r="D515" s="402"/>
      <c r="E515" s="402"/>
      <c r="F515" s="425"/>
      <c r="G515" s="427"/>
    </row>
    <row r="516" spans="1:7" x14ac:dyDescent="0.3">
      <c r="A516" s="402"/>
      <c r="B516" s="405"/>
      <c r="C516" s="426"/>
      <c r="D516" s="402"/>
      <c r="E516" s="402"/>
      <c r="F516" s="425"/>
      <c r="G516" s="427"/>
    </row>
    <row r="517" spans="1:7" x14ac:dyDescent="0.3">
      <c r="A517" s="402"/>
      <c r="B517" s="405"/>
      <c r="C517" s="426"/>
      <c r="D517" s="402"/>
      <c r="E517" s="402"/>
      <c r="F517" s="425"/>
      <c r="G517" s="427"/>
    </row>
    <row r="518" spans="1:7" x14ac:dyDescent="0.3">
      <c r="A518" s="402"/>
      <c r="B518" s="405"/>
      <c r="C518" s="426"/>
      <c r="D518" s="402"/>
      <c r="E518" s="402"/>
      <c r="F518" s="425"/>
      <c r="G518" s="427"/>
    </row>
    <row r="519" spans="1:7" x14ac:dyDescent="0.3">
      <c r="A519" s="402"/>
      <c r="B519" s="405"/>
      <c r="C519" s="426"/>
      <c r="D519" s="402"/>
      <c r="E519" s="402"/>
      <c r="F519" s="425"/>
      <c r="G519" s="427"/>
    </row>
    <row r="520" spans="1:7" x14ac:dyDescent="0.3">
      <c r="A520" s="402"/>
      <c r="B520" s="405"/>
      <c r="C520" s="426"/>
      <c r="D520" s="402"/>
      <c r="E520" s="402"/>
      <c r="F520" s="425"/>
      <c r="G520" s="427"/>
    </row>
    <row r="521" spans="1:7" x14ac:dyDescent="0.3">
      <c r="A521" s="402"/>
      <c r="B521" s="405"/>
      <c r="C521" s="426"/>
      <c r="D521" s="402"/>
      <c r="E521" s="402"/>
      <c r="F521" s="425"/>
      <c r="G521" s="427"/>
    </row>
    <row r="522" spans="1:7" x14ac:dyDescent="0.3">
      <c r="A522" s="402"/>
      <c r="B522" s="405"/>
      <c r="C522" s="426"/>
      <c r="D522" s="402"/>
      <c r="E522" s="402"/>
      <c r="F522" s="425"/>
      <c r="G522" s="427"/>
    </row>
    <row r="523" spans="1:7" x14ac:dyDescent="0.3">
      <c r="A523" s="402"/>
      <c r="B523" s="405"/>
      <c r="C523" s="426"/>
      <c r="D523" s="402"/>
      <c r="E523" s="402"/>
      <c r="F523" s="425"/>
      <c r="G523" s="427"/>
    </row>
    <row r="524" spans="1:7" x14ac:dyDescent="0.3">
      <c r="A524" s="402"/>
      <c r="B524" s="405"/>
      <c r="C524" s="426"/>
      <c r="D524" s="402"/>
      <c r="E524" s="402"/>
      <c r="F524" s="425"/>
      <c r="G524" s="427"/>
    </row>
    <row r="525" spans="1:7" x14ac:dyDescent="0.3">
      <c r="A525" s="402"/>
      <c r="B525" s="405"/>
      <c r="C525" s="426"/>
      <c r="D525" s="402"/>
      <c r="E525" s="402"/>
      <c r="F525" s="425"/>
      <c r="G525" s="427"/>
    </row>
    <row r="526" spans="1:7" x14ac:dyDescent="0.3">
      <c r="A526" s="402"/>
      <c r="B526" s="405"/>
      <c r="C526" s="426"/>
      <c r="D526" s="402"/>
      <c r="E526" s="402"/>
      <c r="F526" s="425"/>
      <c r="G526" s="427"/>
    </row>
    <row r="527" spans="1:7" x14ac:dyDescent="0.3">
      <c r="A527" s="402"/>
      <c r="B527" s="405"/>
      <c r="C527" s="426"/>
      <c r="D527" s="402"/>
      <c r="E527" s="402"/>
      <c r="F527" s="425"/>
      <c r="G527" s="427"/>
    </row>
    <row r="528" spans="1:7" x14ac:dyDescent="0.3">
      <c r="A528" s="402"/>
      <c r="B528" s="405"/>
      <c r="C528" s="426"/>
      <c r="D528" s="402"/>
      <c r="E528" s="402"/>
      <c r="F528" s="425"/>
      <c r="G528" s="427"/>
    </row>
    <row r="529" spans="1:7" x14ac:dyDescent="0.3">
      <c r="A529" s="402"/>
      <c r="B529" s="405"/>
      <c r="C529" s="426"/>
      <c r="D529" s="402"/>
      <c r="E529" s="402"/>
      <c r="F529" s="425"/>
      <c r="G529" s="427"/>
    </row>
    <row r="530" spans="1:7" x14ac:dyDescent="0.3">
      <c r="A530" s="402"/>
      <c r="B530" s="405"/>
      <c r="C530" s="426"/>
      <c r="D530" s="402"/>
      <c r="E530" s="402"/>
      <c r="F530" s="425"/>
      <c r="G530" s="427"/>
    </row>
    <row r="531" spans="1:7" x14ac:dyDescent="0.3">
      <c r="A531" s="402"/>
      <c r="B531" s="405"/>
      <c r="C531" s="426"/>
      <c r="D531" s="402"/>
      <c r="E531" s="402"/>
      <c r="F531" s="425"/>
      <c r="G531" s="427"/>
    </row>
    <row r="532" spans="1:7" x14ac:dyDescent="0.3">
      <c r="A532" s="402"/>
      <c r="B532" s="405"/>
      <c r="C532" s="426"/>
      <c r="D532" s="402"/>
      <c r="E532" s="402"/>
      <c r="F532" s="425"/>
      <c r="G532" s="427"/>
    </row>
    <row r="533" spans="1:7" x14ac:dyDescent="0.3">
      <c r="A533" s="402"/>
      <c r="B533" s="405"/>
      <c r="C533" s="426"/>
      <c r="D533" s="402"/>
      <c r="E533" s="402"/>
      <c r="F533" s="425"/>
      <c r="G533" s="427"/>
    </row>
    <row r="534" spans="1:7" x14ac:dyDescent="0.3">
      <c r="A534" s="402"/>
      <c r="B534" s="405"/>
      <c r="C534" s="426"/>
      <c r="D534" s="402"/>
      <c r="E534" s="402"/>
      <c r="F534" s="425"/>
      <c r="G534" s="427"/>
    </row>
    <row r="535" spans="1:7" x14ac:dyDescent="0.3">
      <c r="A535" s="402"/>
      <c r="B535" s="405"/>
      <c r="C535" s="426"/>
      <c r="D535" s="402"/>
      <c r="E535" s="402"/>
      <c r="F535" s="425"/>
      <c r="G535" s="427"/>
    </row>
    <row r="536" spans="1:7" x14ac:dyDescent="0.3">
      <c r="A536" s="402"/>
      <c r="B536" s="405"/>
      <c r="C536" s="426"/>
      <c r="D536" s="402"/>
      <c r="E536" s="402"/>
      <c r="F536" s="425"/>
      <c r="G536" s="427"/>
    </row>
    <row r="537" spans="1:7" x14ac:dyDescent="0.3">
      <c r="A537" s="402"/>
      <c r="B537" s="405"/>
      <c r="C537" s="426"/>
      <c r="D537" s="402"/>
      <c r="E537" s="402"/>
      <c r="F537" s="425"/>
      <c r="G537" s="427"/>
    </row>
    <row r="538" spans="1:7" x14ac:dyDescent="0.3">
      <c r="A538" s="402"/>
      <c r="B538" s="405"/>
      <c r="C538" s="426"/>
      <c r="D538" s="402"/>
      <c r="E538" s="402"/>
      <c r="F538" s="425"/>
      <c r="G538" s="427"/>
    </row>
    <row r="539" spans="1:7" x14ac:dyDescent="0.3">
      <c r="A539" s="402"/>
      <c r="B539" s="405"/>
      <c r="C539" s="426"/>
      <c r="D539" s="402"/>
      <c r="E539" s="402"/>
      <c r="F539" s="425"/>
      <c r="G539" s="427"/>
    </row>
    <row r="540" spans="1:7" x14ac:dyDescent="0.3">
      <c r="A540" s="402"/>
      <c r="B540" s="405"/>
      <c r="C540" s="426"/>
      <c r="D540" s="402"/>
      <c r="E540" s="402"/>
      <c r="F540" s="425"/>
      <c r="G540" s="427"/>
    </row>
    <row r="541" spans="1:7" x14ac:dyDescent="0.3">
      <c r="A541" s="402"/>
      <c r="B541" s="405"/>
      <c r="C541" s="426"/>
      <c r="D541" s="402"/>
      <c r="E541" s="402"/>
      <c r="F541" s="425"/>
      <c r="G541" s="427"/>
    </row>
    <row r="542" spans="1:7" x14ac:dyDescent="0.3">
      <c r="A542" s="402"/>
      <c r="B542" s="405"/>
      <c r="C542" s="426"/>
      <c r="D542" s="402"/>
      <c r="E542" s="402"/>
      <c r="F542" s="425"/>
      <c r="G542" s="427"/>
    </row>
    <row r="543" spans="1:7" x14ac:dyDescent="0.3">
      <c r="A543" s="402"/>
      <c r="B543" s="405"/>
      <c r="C543" s="426"/>
      <c r="D543" s="402"/>
      <c r="E543" s="402"/>
      <c r="F543" s="425"/>
      <c r="G543" s="427"/>
    </row>
    <row r="544" spans="1:7" x14ac:dyDescent="0.3">
      <c r="A544" s="402"/>
      <c r="B544" s="405"/>
      <c r="C544" s="426"/>
      <c r="D544" s="402"/>
      <c r="E544" s="402"/>
      <c r="F544" s="425"/>
      <c r="G544" s="427"/>
    </row>
    <row r="545" spans="1:7" x14ac:dyDescent="0.3">
      <c r="A545" s="402"/>
      <c r="B545" s="405"/>
      <c r="C545" s="426"/>
      <c r="D545" s="402"/>
      <c r="E545" s="402"/>
      <c r="F545" s="425"/>
      <c r="G545" s="427"/>
    </row>
    <row r="546" spans="1:7" x14ac:dyDescent="0.3">
      <c r="A546" s="402"/>
      <c r="B546" s="405"/>
      <c r="C546" s="426"/>
      <c r="D546" s="402"/>
      <c r="E546" s="402"/>
      <c r="F546" s="425"/>
      <c r="G546" s="427"/>
    </row>
    <row r="547" spans="1:7" x14ac:dyDescent="0.3">
      <c r="A547" s="402"/>
      <c r="B547" s="405"/>
      <c r="C547" s="426"/>
      <c r="D547" s="402"/>
      <c r="E547" s="402"/>
      <c r="F547" s="425"/>
      <c r="G547" s="427"/>
    </row>
    <row r="548" spans="1:7" x14ac:dyDescent="0.3">
      <c r="A548" s="402"/>
      <c r="B548" s="405"/>
      <c r="C548" s="426"/>
      <c r="D548" s="402"/>
      <c r="E548" s="402"/>
      <c r="F548" s="425"/>
      <c r="G548" s="427"/>
    </row>
    <row r="549" spans="1:7" x14ac:dyDescent="0.3">
      <c r="A549" s="402"/>
      <c r="B549" s="405"/>
      <c r="C549" s="426"/>
      <c r="D549" s="402"/>
      <c r="E549" s="402"/>
      <c r="F549" s="425"/>
      <c r="G549" s="427"/>
    </row>
    <row r="550" spans="1:7" x14ac:dyDescent="0.3">
      <c r="A550" s="402"/>
      <c r="B550" s="405"/>
      <c r="C550" s="426"/>
      <c r="D550" s="402"/>
      <c r="E550" s="402"/>
      <c r="F550" s="425"/>
      <c r="G550" s="427"/>
    </row>
    <row r="551" spans="1:7" x14ac:dyDescent="0.3">
      <c r="A551" s="402"/>
      <c r="B551" s="405"/>
      <c r="C551" s="426"/>
      <c r="D551" s="402"/>
      <c r="E551" s="402"/>
      <c r="F551" s="425"/>
      <c r="G551" s="427"/>
    </row>
    <row r="552" spans="1:7" x14ac:dyDescent="0.3">
      <c r="A552" s="402"/>
      <c r="B552" s="405"/>
      <c r="C552" s="426"/>
      <c r="D552" s="402"/>
      <c r="E552" s="402"/>
      <c r="F552" s="425"/>
      <c r="G552" s="427"/>
    </row>
    <row r="553" spans="1:7" x14ac:dyDescent="0.3">
      <c r="A553" s="402"/>
      <c r="B553" s="405"/>
      <c r="C553" s="426"/>
      <c r="D553" s="402"/>
      <c r="E553" s="402"/>
      <c r="F553" s="425"/>
      <c r="G553" s="427"/>
    </row>
    <row r="554" spans="1:7" x14ac:dyDescent="0.3">
      <c r="A554" s="402"/>
      <c r="B554" s="405"/>
      <c r="C554" s="426"/>
      <c r="D554" s="402"/>
      <c r="E554" s="402"/>
      <c r="F554" s="425"/>
      <c r="G554" s="427"/>
    </row>
    <row r="555" spans="1:7" x14ac:dyDescent="0.3">
      <c r="A555" s="402"/>
      <c r="B555" s="405"/>
      <c r="C555" s="426"/>
      <c r="D555" s="402"/>
      <c r="E555" s="402"/>
      <c r="F555" s="425"/>
      <c r="G555" s="427"/>
    </row>
    <row r="556" spans="1:7" x14ac:dyDescent="0.3">
      <c r="A556" s="402"/>
      <c r="B556" s="405"/>
      <c r="C556" s="426"/>
      <c r="D556" s="402"/>
      <c r="E556" s="402"/>
      <c r="F556" s="425"/>
      <c r="G556" s="427"/>
    </row>
    <row r="557" spans="1:7" x14ac:dyDescent="0.3">
      <c r="A557" s="402"/>
      <c r="B557" s="405"/>
      <c r="C557" s="426"/>
      <c r="D557" s="402"/>
      <c r="E557" s="402"/>
      <c r="F557" s="425"/>
      <c r="G557" s="427"/>
    </row>
    <row r="558" spans="1:7" x14ac:dyDescent="0.3">
      <c r="A558" s="402"/>
      <c r="B558" s="405"/>
      <c r="C558" s="426"/>
      <c r="D558" s="402"/>
      <c r="E558" s="402"/>
      <c r="F558" s="425"/>
      <c r="G558" s="427"/>
    </row>
    <row r="559" spans="1:7" x14ac:dyDescent="0.3">
      <c r="A559" s="402"/>
      <c r="B559" s="405"/>
      <c r="C559" s="426"/>
      <c r="D559" s="402"/>
      <c r="E559" s="402"/>
      <c r="F559" s="425"/>
      <c r="G559" s="427"/>
    </row>
    <row r="560" spans="1:7" x14ac:dyDescent="0.3">
      <c r="A560" s="402"/>
      <c r="B560" s="405"/>
      <c r="C560" s="426"/>
      <c r="D560" s="402"/>
      <c r="E560" s="402"/>
      <c r="F560" s="425"/>
      <c r="G560" s="427"/>
    </row>
    <row r="561" spans="1:7" x14ac:dyDescent="0.3">
      <c r="A561" s="402"/>
      <c r="B561" s="405"/>
      <c r="C561" s="426"/>
      <c r="D561" s="402"/>
      <c r="E561" s="402"/>
      <c r="F561" s="425"/>
      <c r="G561" s="427"/>
    </row>
    <row r="562" spans="1:7" x14ac:dyDescent="0.3">
      <c r="A562" s="402"/>
      <c r="B562" s="405"/>
      <c r="C562" s="426"/>
      <c r="D562" s="402"/>
      <c r="E562" s="402"/>
      <c r="F562" s="425"/>
      <c r="G562" s="427"/>
    </row>
    <row r="563" spans="1:7" x14ac:dyDescent="0.3">
      <c r="A563" s="402"/>
      <c r="B563" s="405"/>
      <c r="C563" s="426"/>
      <c r="D563" s="402"/>
      <c r="E563" s="402"/>
      <c r="F563" s="425"/>
      <c r="G563" s="427"/>
    </row>
    <row r="564" spans="1:7" x14ac:dyDescent="0.3">
      <c r="A564" s="402"/>
      <c r="B564" s="405"/>
      <c r="C564" s="426"/>
      <c r="D564" s="402"/>
      <c r="E564" s="402"/>
      <c r="F564" s="425"/>
      <c r="G564" s="427"/>
    </row>
    <row r="565" spans="1:7" x14ac:dyDescent="0.3">
      <c r="A565" s="402"/>
      <c r="B565" s="405"/>
      <c r="C565" s="426"/>
      <c r="D565" s="402"/>
      <c r="E565" s="402"/>
      <c r="F565" s="425"/>
      <c r="G565" s="427"/>
    </row>
    <row r="566" spans="1:7" x14ac:dyDescent="0.3">
      <c r="A566" s="402"/>
      <c r="B566" s="405"/>
      <c r="C566" s="426"/>
      <c r="D566" s="402"/>
      <c r="E566" s="402"/>
      <c r="F566" s="425"/>
      <c r="G566" s="427"/>
    </row>
    <row r="567" spans="1:7" x14ac:dyDescent="0.3">
      <c r="A567" s="402"/>
      <c r="B567" s="405"/>
      <c r="C567" s="426"/>
      <c r="D567" s="402"/>
      <c r="E567" s="402"/>
      <c r="F567" s="425"/>
      <c r="G567" s="427"/>
    </row>
    <row r="568" spans="1:7" x14ac:dyDescent="0.3">
      <c r="A568" s="402"/>
      <c r="B568" s="405"/>
      <c r="C568" s="426"/>
      <c r="D568" s="402"/>
      <c r="E568" s="402"/>
      <c r="F568" s="425"/>
      <c r="G568" s="427"/>
    </row>
    <row r="569" spans="1:7" x14ac:dyDescent="0.3">
      <c r="A569" s="402"/>
      <c r="B569" s="405"/>
      <c r="C569" s="426"/>
      <c r="D569" s="402"/>
      <c r="E569" s="402"/>
      <c r="F569" s="425"/>
      <c r="G569" s="427"/>
    </row>
    <row r="570" spans="1:7" x14ac:dyDescent="0.3">
      <c r="A570" s="402"/>
      <c r="B570" s="405"/>
      <c r="C570" s="426"/>
      <c r="D570" s="402"/>
      <c r="E570" s="402"/>
      <c r="F570" s="425"/>
      <c r="G570" s="427"/>
    </row>
    <row r="571" spans="1:7" x14ac:dyDescent="0.3">
      <c r="A571" s="402"/>
      <c r="B571" s="405"/>
      <c r="C571" s="426"/>
      <c r="D571" s="402"/>
      <c r="E571" s="402"/>
      <c r="F571" s="425"/>
      <c r="G571" s="427"/>
    </row>
    <row r="572" spans="1:7" x14ac:dyDescent="0.3">
      <c r="A572" s="402"/>
      <c r="B572" s="405"/>
      <c r="C572" s="426"/>
      <c r="D572" s="402"/>
      <c r="E572" s="402"/>
      <c r="F572" s="425"/>
      <c r="G572" s="427"/>
    </row>
    <row r="573" spans="1:7" x14ac:dyDescent="0.3">
      <c r="A573" s="402"/>
      <c r="B573" s="405"/>
      <c r="C573" s="426"/>
      <c r="D573" s="402"/>
      <c r="E573" s="402"/>
      <c r="F573" s="425"/>
      <c r="G573" s="427"/>
    </row>
    <row r="574" spans="1:7" x14ac:dyDescent="0.3">
      <c r="A574" s="402"/>
      <c r="B574" s="405"/>
      <c r="C574" s="426"/>
      <c r="D574" s="402"/>
      <c r="E574" s="402"/>
      <c r="F574" s="425"/>
      <c r="G574" s="427"/>
    </row>
    <row r="575" spans="1:7" x14ac:dyDescent="0.3">
      <c r="A575" s="402"/>
      <c r="B575" s="405"/>
      <c r="C575" s="426"/>
      <c r="D575" s="402"/>
      <c r="E575" s="402"/>
      <c r="F575" s="425"/>
      <c r="G575" s="427"/>
    </row>
    <row r="576" spans="1:7" x14ac:dyDescent="0.3">
      <c r="A576" s="402"/>
      <c r="B576" s="405"/>
      <c r="C576" s="426"/>
      <c r="D576" s="402"/>
      <c r="E576" s="402"/>
      <c r="F576" s="425"/>
      <c r="G576" s="427"/>
    </row>
    <row r="577" spans="1:7" x14ac:dyDescent="0.3">
      <c r="A577" s="402"/>
      <c r="B577" s="405"/>
      <c r="C577" s="426"/>
      <c r="D577" s="402"/>
      <c r="E577" s="402"/>
      <c r="F577" s="425"/>
      <c r="G577" s="427"/>
    </row>
    <row r="578" spans="1:7" x14ac:dyDescent="0.3">
      <c r="A578" s="402"/>
      <c r="B578" s="405"/>
      <c r="C578" s="426"/>
      <c r="D578" s="402"/>
      <c r="E578" s="402"/>
      <c r="F578" s="425"/>
      <c r="G578" s="427"/>
    </row>
    <row r="579" spans="1:7" x14ac:dyDescent="0.3">
      <c r="A579" s="402"/>
      <c r="B579" s="405"/>
      <c r="C579" s="426"/>
      <c r="D579" s="402"/>
      <c r="E579" s="402"/>
      <c r="F579" s="425"/>
      <c r="G579" s="427"/>
    </row>
    <row r="580" spans="1:7" x14ac:dyDescent="0.3">
      <c r="A580" s="402"/>
      <c r="B580" s="405"/>
      <c r="C580" s="426"/>
      <c r="D580" s="402"/>
      <c r="E580" s="402"/>
      <c r="F580" s="425"/>
      <c r="G580" s="427"/>
    </row>
    <row r="581" spans="1:7" x14ac:dyDescent="0.3">
      <c r="A581" s="402"/>
      <c r="B581" s="405"/>
      <c r="C581" s="426"/>
      <c r="D581" s="402"/>
      <c r="E581" s="402"/>
      <c r="F581" s="425"/>
      <c r="G581" s="427"/>
    </row>
    <row r="582" spans="1:7" x14ac:dyDescent="0.3">
      <c r="A582" s="402"/>
      <c r="B582" s="405"/>
      <c r="C582" s="426"/>
      <c r="D582" s="402"/>
      <c r="E582" s="402"/>
      <c r="F582" s="425"/>
      <c r="G582" s="427"/>
    </row>
    <row r="583" spans="1:7" x14ac:dyDescent="0.3">
      <c r="A583" s="402"/>
      <c r="B583" s="405"/>
      <c r="C583" s="426"/>
      <c r="D583" s="402"/>
      <c r="E583" s="402"/>
      <c r="F583" s="425"/>
      <c r="G583" s="427"/>
    </row>
    <row r="584" spans="1:7" x14ac:dyDescent="0.3">
      <c r="A584" s="402"/>
      <c r="B584" s="405"/>
      <c r="C584" s="426"/>
      <c r="D584" s="402"/>
      <c r="E584" s="402"/>
      <c r="F584" s="425"/>
      <c r="G584" s="427"/>
    </row>
    <row r="585" spans="1:7" x14ac:dyDescent="0.3">
      <c r="A585" s="402"/>
      <c r="B585" s="405"/>
      <c r="C585" s="426"/>
      <c r="D585" s="402"/>
      <c r="E585" s="402"/>
      <c r="F585" s="425"/>
      <c r="G585" s="427"/>
    </row>
    <row r="586" spans="1:7" x14ac:dyDescent="0.3">
      <c r="A586" s="402"/>
      <c r="B586" s="405"/>
      <c r="C586" s="426"/>
      <c r="D586" s="402"/>
      <c r="E586" s="402"/>
      <c r="F586" s="425"/>
      <c r="G586" s="427"/>
    </row>
    <row r="587" spans="1:7" x14ac:dyDescent="0.3">
      <c r="A587" s="402"/>
      <c r="B587" s="405"/>
      <c r="C587" s="426"/>
      <c r="D587" s="402"/>
      <c r="E587" s="402"/>
      <c r="F587" s="425"/>
      <c r="G587" s="427"/>
    </row>
    <row r="588" spans="1:7" x14ac:dyDescent="0.3">
      <c r="A588" s="402"/>
      <c r="B588" s="405"/>
      <c r="C588" s="426"/>
      <c r="D588" s="402"/>
      <c r="E588" s="402"/>
      <c r="F588" s="425"/>
      <c r="G588" s="427"/>
    </row>
    <row r="589" spans="1:7" x14ac:dyDescent="0.3">
      <c r="A589" s="402"/>
      <c r="B589" s="405"/>
      <c r="C589" s="426"/>
      <c r="D589" s="402"/>
      <c r="E589" s="402"/>
      <c r="F589" s="425"/>
      <c r="G589" s="427"/>
    </row>
    <row r="590" spans="1:7" x14ac:dyDescent="0.3">
      <c r="A590" s="402"/>
      <c r="B590" s="405"/>
      <c r="C590" s="426"/>
      <c r="D590" s="402"/>
      <c r="E590" s="402"/>
      <c r="F590" s="425"/>
      <c r="G590" s="427"/>
    </row>
    <row r="591" spans="1:7" x14ac:dyDescent="0.3">
      <c r="A591" s="402"/>
      <c r="B591" s="405"/>
      <c r="C591" s="426"/>
      <c r="D591" s="402"/>
      <c r="E591" s="402"/>
      <c r="F591" s="425"/>
      <c r="G591" s="427"/>
    </row>
    <row r="592" spans="1:7" x14ac:dyDescent="0.3">
      <c r="A592" s="402"/>
      <c r="B592" s="405"/>
      <c r="C592" s="426"/>
      <c r="D592" s="402"/>
      <c r="E592" s="402"/>
      <c r="F592" s="425"/>
      <c r="G592" s="427"/>
    </row>
  </sheetData>
  <protectedRanges>
    <protectedRange sqref="C5 B83:E120 E26:H26 C52:D61 C65:D80 C63:D63 C33:D50 C16:D22 C26:D31 C23:G25" name="Optional ECBECAIs_2_1"/>
  </protectedRanges>
  <mergeCells count="13">
    <mergeCell ref="B15:D15"/>
    <mergeCell ref="B20:D20"/>
    <mergeCell ref="A1:B1"/>
    <mergeCell ref="B7:C7"/>
    <mergeCell ref="B8:C8"/>
    <mergeCell ref="B9:C9"/>
    <mergeCell ref="B10:C10"/>
    <mergeCell ref="E5:F5"/>
    <mergeCell ref="E7:H7"/>
    <mergeCell ref="E8:H12"/>
    <mergeCell ref="B11:C11"/>
    <mergeCell ref="E13:F13"/>
    <mergeCell ref="G13:H13"/>
  </mergeCells>
  <hyperlinks>
    <hyperlink ref="E6:F6" r:id="rId1" display="RESPONSE DYNAMIC MONITORING REPORT" xr:uid="{B3AD4251-F81A-44A6-A3DF-03D8A7928F90}"/>
    <hyperlink ref="G5" r:id="rId2" xr:uid="{610305CB-E7D1-497A-808A-101B5A45AB6A}"/>
    <hyperlink ref="B8:C8" location="'Temp. Optional COVID 19 impact'!B14" display="1.  Share of assets affected by payment holidays caused by COVID 19" xr:uid="{C2286D04-73DA-48CF-939D-1C48E6186E56}"/>
    <hyperlink ref="B9:C9" location="'Temp. Optional COVID 19 impact'!B19" display="2. Additional information on the cover pool section affected by payment holidays" xr:uid="{EDA71C29-CBDA-4165-96FD-A7A77C7EE722}"/>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6">
    <pageSetUpPr fitToPage="1"/>
  </sheetPr>
  <dimension ref="B1:D550"/>
  <sheetViews>
    <sheetView zoomScale="55" zoomScaleNormal="55" zoomScaleSheetLayoutView="70" workbookViewId="0">
      <selection activeCell="N15" sqref="N15"/>
    </sheetView>
  </sheetViews>
  <sheetFormatPr defaultColWidth="15.88671875" defaultRowHeight="14.4" x14ac:dyDescent="0.3"/>
  <cols>
    <col min="1" max="1" width="3.44140625" style="3" customWidth="1"/>
    <col min="2" max="2" width="18.6640625" style="3" customWidth="1"/>
    <col min="3" max="3" width="95.5546875" style="3" customWidth="1"/>
    <col min="4" max="4" width="15.109375" style="3" customWidth="1"/>
    <col min="5" max="5" width="2.88671875" style="3" customWidth="1"/>
    <col min="6" max="6" width="1.88671875" style="3" customWidth="1"/>
    <col min="7" max="256" width="15.88671875" style="3"/>
    <col min="257" max="257" width="3.44140625" style="3" customWidth="1"/>
    <col min="258" max="258" width="18.6640625" style="3" customWidth="1"/>
    <col min="259" max="259" width="95.5546875" style="3" customWidth="1"/>
    <col min="260" max="260" width="15.109375" style="3" customWidth="1"/>
    <col min="261" max="261" width="2.88671875" style="3" customWidth="1"/>
    <col min="262" max="262" width="1.88671875" style="3" customWidth="1"/>
    <col min="263" max="512" width="15.88671875" style="3"/>
    <col min="513" max="513" width="3.44140625" style="3" customWidth="1"/>
    <col min="514" max="514" width="18.6640625" style="3" customWidth="1"/>
    <col min="515" max="515" width="95.5546875" style="3" customWidth="1"/>
    <col min="516" max="516" width="15.109375" style="3" customWidth="1"/>
    <col min="517" max="517" width="2.88671875" style="3" customWidth="1"/>
    <col min="518" max="518" width="1.88671875" style="3" customWidth="1"/>
    <col min="519" max="768" width="15.88671875" style="3"/>
    <col min="769" max="769" width="3.44140625" style="3" customWidth="1"/>
    <col min="770" max="770" width="18.6640625" style="3" customWidth="1"/>
    <col min="771" max="771" width="95.5546875" style="3" customWidth="1"/>
    <col min="772" max="772" width="15.109375" style="3" customWidth="1"/>
    <col min="773" max="773" width="2.88671875" style="3" customWidth="1"/>
    <col min="774" max="774" width="1.88671875" style="3" customWidth="1"/>
    <col min="775" max="1024" width="15.88671875" style="3"/>
    <col min="1025" max="1025" width="3.44140625" style="3" customWidth="1"/>
    <col min="1026" max="1026" width="18.6640625" style="3" customWidth="1"/>
    <col min="1027" max="1027" width="95.5546875" style="3" customWidth="1"/>
    <col min="1028" max="1028" width="15.109375" style="3" customWidth="1"/>
    <col min="1029" max="1029" width="2.88671875" style="3" customWidth="1"/>
    <col min="1030" max="1030" width="1.88671875" style="3" customWidth="1"/>
    <col min="1031" max="1280" width="15.88671875" style="3"/>
    <col min="1281" max="1281" width="3.44140625" style="3" customWidth="1"/>
    <col min="1282" max="1282" width="18.6640625" style="3" customWidth="1"/>
    <col min="1283" max="1283" width="95.5546875" style="3" customWidth="1"/>
    <col min="1284" max="1284" width="15.109375" style="3" customWidth="1"/>
    <col min="1285" max="1285" width="2.88671875" style="3" customWidth="1"/>
    <col min="1286" max="1286" width="1.88671875" style="3" customWidth="1"/>
    <col min="1287" max="1536" width="15.88671875" style="3"/>
    <col min="1537" max="1537" width="3.44140625" style="3" customWidth="1"/>
    <col min="1538" max="1538" width="18.6640625" style="3" customWidth="1"/>
    <col min="1539" max="1539" width="95.5546875" style="3" customWidth="1"/>
    <col min="1540" max="1540" width="15.109375" style="3" customWidth="1"/>
    <col min="1541" max="1541" width="2.88671875" style="3" customWidth="1"/>
    <col min="1542" max="1542" width="1.88671875" style="3" customWidth="1"/>
    <col min="1543" max="1792" width="15.88671875" style="3"/>
    <col min="1793" max="1793" width="3.44140625" style="3" customWidth="1"/>
    <col min="1794" max="1794" width="18.6640625" style="3" customWidth="1"/>
    <col min="1795" max="1795" width="95.5546875" style="3" customWidth="1"/>
    <col min="1796" max="1796" width="15.109375" style="3" customWidth="1"/>
    <col min="1797" max="1797" width="2.88671875" style="3" customWidth="1"/>
    <col min="1798" max="1798" width="1.88671875" style="3" customWidth="1"/>
    <col min="1799" max="2048" width="15.88671875" style="3"/>
    <col min="2049" max="2049" width="3.44140625" style="3" customWidth="1"/>
    <col min="2050" max="2050" width="18.6640625" style="3" customWidth="1"/>
    <col min="2051" max="2051" width="95.5546875" style="3" customWidth="1"/>
    <col min="2052" max="2052" width="15.109375" style="3" customWidth="1"/>
    <col min="2053" max="2053" width="2.88671875" style="3" customWidth="1"/>
    <col min="2054" max="2054" width="1.88671875" style="3" customWidth="1"/>
    <col min="2055" max="2304" width="15.88671875" style="3"/>
    <col min="2305" max="2305" width="3.44140625" style="3" customWidth="1"/>
    <col min="2306" max="2306" width="18.6640625" style="3" customWidth="1"/>
    <col min="2307" max="2307" width="95.5546875" style="3" customWidth="1"/>
    <col min="2308" max="2308" width="15.109375" style="3" customWidth="1"/>
    <col min="2309" max="2309" width="2.88671875" style="3" customWidth="1"/>
    <col min="2310" max="2310" width="1.88671875" style="3" customWidth="1"/>
    <col min="2311" max="2560" width="15.88671875" style="3"/>
    <col min="2561" max="2561" width="3.44140625" style="3" customWidth="1"/>
    <col min="2562" max="2562" width="18.6640625" style="3" customWidth="1"/>
    <col min="2563" max="2563" width="95.5546875" style="3" customWidth="1"/>
    <col min="2564" max="2564" width="15.109375" style="3" customWidth="1"/>
    <col min="2565" max="2565" width="2.88671875" style="3" customWidth="1"/>
    <col min="2566" max="2566" width="1.88671875" style="3" customWidth="1"/>
    <col min="2567" max="2816" width="15.88671875" style="3"/>
    <col min="2817" max="2817" width="3.44140625" style="3" customWidth="1"/>
    <col min="2818" max="2818" width="18.6640625" style="3" customWidth="1"/>
    <col min="2819" max="2819" width="95.5546875" style="3" customWidth="1"/>
    <col min="2820" max="2820" width="15.109375" style="3" customWidth="1"/>
    <col min="2821" max="2821" width="2.88671875" style="3" customWidth="1"/>
    <col min="2822" max="2822" width="1.88671875" style="3" customWidth="1"/>
    <col min="2823" max="3072" width="15.88671875" style="3"/>
    <col min="3073" max="3073" width="3.44140625" style="3" customWidth="1"/>
    <col min="3074" max="3074" width="18.6640625" style="3" customWidth="1"/>
    <col min="3075" max="3075" width="95.5546875" style="3" customWidth="1"/>
    <col min="3076" max="3076" width="15.109375" style="3" customWidth="1"/>
    <col min="3077" max="3077" width="2.88671875" style="3" customWidth="1"/>
    <col min="3078" max="3078" width="1.88671875" style="3" customWidth="1"/>
    <col min="3079" max="3328" width="15.88671875" style="3"/>
    <col min="3329" max="3329" width="3.44140625" style="3" customWidth="1"/>
    <col min="3330" max="3330" width="18.6640625" style="3" customWidth="1"/>
    <col min="3331" max="3331" width="95.5546875" style="3" customWidth="1"/>
    <col min="3332" max="3332" width="15.109375" style="3" customWidth="1"/>
    <col min="3333" max="3333" width="2.88671875" style="3" customWidth="1"/>
    <col min="3334" max="3334" width="1.88671875" style="3" customWidth="1"/>
    <col min="3335" max="3584" width="15.88671875" style="3"/>
    <col min="3585" max="3585" width="3.44140625" style="3" customWidth="1"/>
    <col min="3586" max="3586" width="18.6640625" style="3" customWidth="1"/>
    <col min="3587" max="3587" width="95.5546875" style="3" customWidth="1"/>
    <col min="3588" max="3588" width="15.109375" style="3" customWidth="1"/>
    <col min="3589" max="3589" width="2.88671875" style="3" customWidth="1"/>
    <col min="3590" max="3590" width="1.88671875" style="3" customWidth="1"/>
    <col min="3591" max="3840" width="15.88671875" style="3"/>
    <col min="3841" max="3841" width="3.44140625" style="3" customWidth="1"/>
    <col min="3842" max="3842" width="18.6640625" style="3" customWidth="1"/>
    <col min="3843" max="3843" width="95.5546875" style="3" customWidth="1"/>
    <col min="3844" max="3844" width="15.109375" style="3" customWidth="1"/>
    <col min="3845" max="3845" width="2.88671875" style="3" customWidth="1"/>
    <col min="3846" max="3846" width="1.88671875" style="3" customWidth="1"/>
    <col min="3847" max="4096" width="15.88671875" style="3"/>
    <col min="4097" max="4097" width="3.44140625" style="3" customWidth="1"/>
    <col min="4098" max="4098" width="18.6640625" style="3" customWidth="1"/>
    <col min="4099" max="4099" width="95.5546875" style="3" customWidth="1"/>
    <col min="4100" max="4100" width="15.109375" style="3" customWidth="1"/>
    <col min="4101" max="4101" width="2.88671875" style="3" customWidth="1"/>
    <col min="4102" max="4102" width="1.88671875" style="3" customWidth="1"/>
    <col min="4103" max="4352" width="15.88671875" style="3"/>
    <col min="4353" max="4353" width="3.44140625" style="3" customWidth="1"/>
    <col min="4354" max="4354" width="18.6640625" style="3" customWidth="1"/>
    <col min="4355" max="4355" width="95.5546875" style="3" customWidth="1"/>
    <col min="4356" max="4356" width="15.109375" style="3" customWidth="1"/>
    <col min="4357" max="4357" width="2.88671875" style="3" customWidth="1"/>
    <col min="4358" max="4358" width="1.88671875" style="3" customWidth="1"/>
    <col min="4359" max="4608" width="15.88671875" style="3"/>
    <col min="4609" max="4609" width="3.44140625" style="3" customWidth="1"/>
    <col min="4610" max="4610" width="18.6640625" style="3" customWidth="1"/>
    <col min="4611" max="4611" width="95.5546875" style="3" customWidth="1"/>
    <col min="4612" max="4612" width="15.109375" style="3" customWidth="1"/>
    <col min="4613" max="4613" width="2.88671875" style="3" customWidth="1"/>
    <col min="4614" max="4614" width="1.88671875" style="3" customWidth="1"/>
    <col min="4615" max="4864" width="15.88671875" style="3"/>
    <col min="4865" max="4865" width="3.44140625" style="3" customWidth="1"/>
    <col min="4866" max="4866" width="18.6640625" style="3" customWidth="1"/>
    <col min="4867" max="4867" width="95.5546875" style="3" customWidth="1"/>
    <col min="4868" max="4868" width="15.109375" style="3" customWidth="1"/>
    <col min="4869" max="4869" width="2.88671875" style="3" customWidth="1"/>
    <col min="4870" max="4870" width="1.88671875" style="3" customWidth="1"/>
    <col min="4871" max="5120" width="15.88671875" style="3"/>
    <col min="5121" max="5121" width="3.44140625" style="3" customWidth="1"/>
    <col min="5122" max="5122" width="18.6640625" style="3" customWidth="1"/>
    <col min="5123" max="5123" width="95.5546875" style="3" customWidth="1"/>
    <col min="5124" max="5124" width="15.109375" style="3" customWidth="1"/>
    <col min="5125" max="5125" width="2.88671875" style="3" customWidth="1"/>
    <col min="5126" max="5126" width="1.88671875" style="3" customWidth="1"/>
    <col min="5127" max="5376" width="15.88671875" style="3"/>
    <col min="5377" max="5377" width="3.44140625" style="3" customWidth="1"/>
    <col min="5378" max="5378" width="18.6640625" style="3" customWidth="1"/>
    <col min="5379" max="5379" width="95.5546875" style="3" customWidth="1"/>
    <col min="5380" max="5380" width="15.109375" style="3" customWidth="1"/>
    <col min="5381" max="5381" width="2.88671875" style="3" customWidth="1"/>
    <col min="5382" max="5382" width="1.88671875" style="3" customWidth="1"/>
    <col min="5383" max="5632" width="15.88671875" style="3"/>
    <col min="5633" max="5633" width="3.44140625" style="3" customWidth="1"/>
    <col min="5634" max="5634" width="18.6640625" style="3" customWidth="1"/>
    <col min="5635" max="5635" width="95.5546875" style="3" customWidth="1"/>
    <col min="5636" max="5636" width="15.109375" style="3" customWidth="1"/>
    <col min="5637" max="5637" width="2.88671875" style="3" customWidth="1"/>
    <col min="5638" max="5638" width="1.88671875" style="3" customWidth="1"/>
    <col min="5639" max="5888" width="15.88671875" style="3"/>
    <col min="5889" max="5889" width="3.44140625" style="3" customWidth="1"/>
    <col min="5890" max="5890" width="18.6640625" style="3" customWidth="1"/>
    <col min="5891" max="5891" width="95.5546875" style="3" customWidth="1"/>
    <col min="5892" max="5892" width="15.109375" style="3" customWidth="1"/>
    <col min="5893" max="5893" width="2.88671875" style="3" customWidth="1"/>
    <col min="5894" max="5894" width="1.88671875" style="3" customWidth="1"/>
    <col min="5895" max="6144" width="15.88671875" style="3"/>
    <col min="6145" max="6145" width="3.44140625" style="3" customWidth="1"/>
    <col min="6146" max="6146" width="18.6640625" style="3" customWidth="1"/>
    <col min="6147" max="6147" width="95.5546875" style="3" customWidth="1"/>
    <col min="6148" max="6148" width="15.109375" style="3" customWidth="1"/>
    <col min="6149" max="6149" width="2.88671875" style="3" customWidth="1"/>
    <col min="6150" max="6150" width="1.88671875" style="3" customWidth="1"/>
    <col min="6151" max="6400" width="15.88671875" style="3"/>
    <col min="6401" max="6401" width="3.44140625" style="3" customWidth="1"/>
    <col min="6402" max="6402" width="18.6640625" style="3" customWidth="1"/>
    <col min="6403" max="6403" width="95.5546875" style="3" customWidth="1"/>
    <col min="6404" max="6404" width="15.109375" style="3" customWidth="1"/>
    <col min="6405" max="6405" width="2.88671875" style="3" customWidth="1"/>
    <col min="6406" max="6406" width="1.88671875" style="3" customWidth="1"/>
    <col min="6407" max="6656" width="15.88671875" style="3"/>
    <col min="6657" max="6657" width="3.44140625" style="3" customWidth="1"/>
    <col min="6658" max="6658" width="18.6640625" style="3" customWidth="1"/>
    <col min="6659" max="6659" width="95.5546875" style="3" customWidth="1"/>
    <col min="6660" max="6660" width="15.109375" style="3" customWidth="1"/>
    <col min="6661" max="6661" width="2.88671875" style="3" customWidth="1"/>
    <col min="6662" max="6662" width="1.88671875" style="3" customWidth="1"/>
    <col min="6663" max="6912" width="15.88671875" style="3"/>
    <col min="6913" max="6913" width="3.44140625" style="3" customWidth="1"/>
    <col min="6914" max="6914" width="18.6640625" style="3" customWidth="1"/>
    <col min="6915" max="6915" width="95.5546875" style="3" customWidth="1"/>
    <col min="6916" max="6916" width="15.109375" style="3" customWidth="1"/>
    <col min="6917" max="6917" width="2.88671875" style="3" customWidth="1"/>
    <col min="6918" max="6918" width="1.88671875" style="3" customWidth="1"/>
    <col min="6919" max="7168" width="15.88671875" style="3"/>
    <col min="7169" max="7169" width="3.44140625" style="3" customWidth="1"/>
    <col min="7170" max="7170" width="18.6640625" style="3" customWidth="1"/>
    <col min="7171" max="7171" width="95.5546875" style="3" customWidth="1"/>
    <col min="7172" max="7172" width="15.109375" style="3" customWidth="1"/>
    <col min="7173" max="7173" width="2.88671875" style="3" customWidth="1"/>
    <col min="7174" max="7174" width="1.88671875" style="3" customWidth="1"/>
    <col min="7175" max="7424" width="15.88671875" style="3"/>
    <col min="7425" max="7425" width="3.44140625" style="3" customWidth="1"/>
    <col min="7426" max="7426" width="18.6640625" style="3" customWidth="1"/>
    <col min="7427" max="7427" width="95.5546875" style="3" customWidth="1"/>
    <col min="7428" max="7428" width="15.109375" style="3" customWidth="1"/>
    <col min="7429" max="7429" width="2.88671875" style="3" customWidth="1"/>
    <col min="7430" max="7430" width="1.88671875" style="3" customWidth="1"/>
    <col min="7431" max="7680" width="15.88671875" style="3"/>
    <col min="7681" max="7681" width="3.44140625" style="3" customWidth="1"/>
    <col min="7682" max="7682" width="18.6640625" style="3" customWidth="1"/>
    <col min="7683" max="7683" width="95.5546875" style="3" customWidth="1"/>
    <col min="7684" max="7684" width="15.109375" style="3" customWidth="1"/>
    <col min="7685" max="7685" width="2.88671875" style="3" customWidth="1"/>
    <col min="7686" max="7686" width="1.88671875" style="3" customWidth="1"/>
    <col min="7687" max="7936" width="15.88671875" style="3"/>
    <col min="7937" max="7937" width="3.44140625" style="3" customWidth="1"/>
    <col min="7938" max="7938" width="18.6640625" style="3" customWidth="1"/>
    <col min="7939" max="7939" width="95.5546875" style="3" customWidth="1"/>
    <col min="7940" max="7940" width="15.109375" style="3" customWidth="1"/>
    <col min="7941" max="7941" width="2.88671875" style="3" customWidth="1"/>
    <col min="7942" max="7942" width="1.88671875" style="3" customWidth="1"/>
    <col min="7943" max="8192" width="15.88671875" style="3"/>
    <col min="8193" max="8193" width="3.44140625" style="3" customWidth="1"/>
    <col min="8194" max="8194" width="18.6640625" style="3" customWidth="1"/>
    <col min="8195" max="8195" width="95.5546875" style="3" customWidth="1"/>
    <col min="8196" max="8196" width="15.109375" style="3" customWidth="1"/>
    <col min="8197" max="8197" width="2.88671875" style="3" customWidth="1"/>
    <col min="8198" max="8198" width="1.88671875" style="3" customWidth="1"/>
    <col min="8199" max="8448" width="15.88671875" style="3"/>
    <col min="8449" max="8449" width="3.44140625" style="3" customWidth="1"/>
    <col min="8450" max="8450" width="18.6640625" style="3" customWidth="1"/>
    <col min="8451" max="8451" width="95.5546875" style="3" customWidth="1"/>
    <col min="8452" max="8452" width="15.109375" style="3" customWidth="1"/>
    <col min="8453" max="8453" width="2.88671875" style="3" customWidth="1"/>
    <col min="8454" max="8454" width="1.88671875" style="3" customWidth="1"/>
    <col min="8455" max="8704" width="15.88671875" style="3"/>
    <col min="8705" max="8705" width="3.44140625" style="3" customWidth="1"/>
    <col min="8706" max="8706" width="18.6640625" style="3" customWidth="1"/>
    <col min="8707" max="8707" width="95.5546875" style="3" customWidth="1"/>
    <col min="8708" max="8708" width="15.109375" style="3" customWidth="1"/>
    <col min="8709" max="8709" width="2.88671875" style="3" customWidth="1"/>
    <col min="8710" max="8710" width="1.88671875" style="3" customWidth="1"/>
    <col min="8711" max="8960" width="15.88671875" style="3"/>
    <col min="8961" max="8961" width="3.44140625" style="3" customWidth="1"/>
    <col min="8962" max="8962" width="18.6640625" style="3" customWidth="1"/>
    <col min="8963" max="8963" width="95.5546875" style="3" customWidth="1"/>
    <col min="8964" max="8964" width="15.109375" style="3" customWidth="1"/>
    <col min="8965" max="8965" width="2.88671875" style="3" customWidth="1"/>
    <col min="8966" max="8966" width="1.88671875" style="3" customWidth="1"/>
    <col min="8967" max="9216" width="15.88671875" style="3"/>
    <col min="9217" max="9217" width="3.44140625" style="3" customWidth="1"/>
    <col min="9218" max="9218" width="18.6640625" style="3" customWidth="1"/>
    <col min="9219" max="9219" width="95.5546875" style="3" customWidth="1"/>
    <col min="9220" max="9220" width="15.109375" style="3" customWidth="1"/>
    <col min="9221" max="9221" width="2.88671875" style="3" customWidth="1"/>
    <col min="9222" max="9222" width="1.88671875" style="3" customWidth="1"/>
    <col min="9223" max="9472" width="15.88671875" style="3"/>
    <col min="9473" max="9473" width="3.44140625" style="3" customWidth="1"/>
    <col min="9474" max="9474" width="18.6640625" style="3" customWidth="1"/>
    <col min="9475" max="9475" width="95.5546875" style="3" customWidth="1"/>
    <col min="9476" max="9476" width="15.109375" style="3" customWidth="1"/>
    <col min="9477" max="9477" width="2.88671875" style="3" customWidth="1"/>
    <col min="9478" max="9478" width="1.88671875" style="3" customWidth="1"/>
    <col min="9479" max="9728" width="15.88671875" style="3"/>
    <col min="9729" max="9729" width="3.44140625" style="3" customWidth="1"/>
    <col min="9730" max="9730" width="18.6640625" style="3" customWidth="1"/>
    <col min="9731" max="9731" width="95.5546875" style="3" customWidth="1"/>
    <col min="9732" max="9732" width="15.109375" style="3" customWidth="1"/>
    <col min="9733" max="9733" width="2.88671875" style="3" customWidth="1"/>
    <col min="9734" max="9734" width="1.88671875" style="3" customWidth="1"/>
    <col min="9735" max="9984" width="15.88671875" style="3"/>
    <col min="9985" max="9985" width="3.44140625" style="3" customWidth="1"/>
    <col min="9986" max="9986" width="18.6640625" style="3" customWidth="1"/>
    <col min="9987" max="9987" width="95.5546875" style="3" customWidth="1"/>
    <col min="9988" max="9988" width="15.109375" style="3" customWidth="1"/>
    <col min="9989" max="9989" width="2.88671875" style="3" customWidth="1"/>
    <col min="9990" max="9990" width="1.88671875" style="3" customWidth="1"/>
    <col min="9991" max="10240" width="15.88671875" style="3"/>
    <col min="10241" max="10241" width="3.44140625" style="3" customWidth="1"/>
    <col min="10242" max="10242" width="18.6640625" style="3" customWidth="1"/>
    <col min="10243" max="10243" width="95.5546875" style="3" customWidth="1"/>
    <col min="10244" max="10244" width="15.109375" style="3" customWidth="1"/>
    <col min="10245" max="10245" width="2.88671875" style="3" customWidth="1"/>
    <col min="10246" max="10246" width="1.88671875" style="3" customWidth="1"/>
    <col min="10247" max="10496" width="15.88671875" style="3"/>
    <col min="10497" max="10497" width="3.44140625" style="3" customWidth="1"/>
    <col min="10498" max="10498" width="18.6640625" style="3" customWidth="1"/>
    <col min="10499" max="10499" width="95.5546875" style="3" customWidth="1"/>
    <col min="10500" max="10500" width="15.109375" style="3" customWidth="1"/>
    <col min="10501" max="10501" width="2.88671875" style="3" customWidth="1"/>
    <col min="10502" max="10502" width="1.88671875" style="3" customWidth="1"/>
    <col min="10503" max="10752" width="15.88671875" style="3"/>
    <col min="10753" max="10753" width="3.44140625" style="3" customWidth="1"/>
    <col min="10754" max="10754" width="18.6640625" style="3" customWidth="1"/>
    <col min="10755" max="10755" width="95.5546875" style="3" customWidth="1"/>
    <col min="10756" max="10756" width="15.109375" style="3" customWidth="1"/>
    <col min="10757" max="10757" width="2.88671875" style="3" customWidth="1"/>
    <col min="10758" max="10758" width="1.88671875" style="3" customWidth="1"/>
    <col min="10759" max="11008" width="15.88671875" style="3"/>
    <col min="11009" max="11009" width="3.44140625" style="3" customWidth="1"/>
    <col min="11010" max="11010" width="18.6640625" style="3" customWidth="1"/>
    <col min="11011" max="11011" width="95.5546875" style="3" customWidth="1"/>
    <col min="11012" max="11012" width="15.109375" style="3" customWidth="1"/>
    <col min="11013" max="11013" width="2.88671875" style="3" customWidth="1"/>
    <col min="11014" max="11014" width="1.88671875" style="3" customWidth="1"/>
    <col min="11015" max="11264" width="15.88671875" style="3"/>
    <col min="11265" max="11265" width="3.44140625" style="3" customWidth="1"/>
    <col min="11266" max="11266" width="18.6640625" style="3" customWidth="1"/>
    <col min="11267" max="11267" width="95.5546875" style="3" customWidth="1"/>
    <col min="11268" max="11268" width="15.109375" style="3" customWidth="1"/>
    <col min="11269" max="11269" width="2.88671875" style="3" customWidth="1"/>
    <col min="11270" max="11270" width="1.88671875" style="3" customWidth="1"/>
    <col min="11271" max="11520" width="15.88671875" style="3"/>
    <col min="11521" max="11521" width="3.44140625" style="3" customWidth="1"/>
    <col min="11522" max="11522" width="18.6640625" style="3" customWidth="1"/>
    <col min="11523" max="11523" width="95.5546875" style="3" customWidth="1"/>
    <col min="11524" max="11524" width="15.109375" style="3" customWidth="1"/>
    <col min="11525" max="11525" width="2.88671875" style="3" customWidth="1"/>
    <col min="11526" max="11526" width="1.88671875" style="3" customWidth="1"/>
    <col min="11527" max="11776" width="15.88671875" style="3"/>
    <col min="11777" max="11777" width="3.44140625" style="3" customWidth="1"/>
    <col min="11778" max="11778" width="18.6640625" style="3" customWidth="1"/>
    <col min="11779" max="11779" width="95.5546875" style="3" customWidth="1"/>
    <col min="11780" max="11780" width="15.109375" style="3" customWidth="1"/>
    <col min="11781" max="11781" width="2.88671875" style="3" customWidth="1"/>
    <col min="11782" max="11782" width="1.88671875" style="3" customWidth="1"/>
    <col min="11783" max="12032" width="15.88671875" style="3"/>
    <col min="12033" max="12033" width="3.44140625" style="3" customWidth="1"/>
    <col min="12034" max="12034" width="18.6640625" style="3" customWidth="1"/>
    <col min="12035" max="12035" width="95.5546875" style="3" customWidth="1"/>
    <col min="12036" max="12036" width="15.109375" style="3" customWidth="1"/>
    <col min="12037" max="12037" width="2.88671875" style="3" customWidth="1"/>
    <col min="12038" max="12038" width="1.88671875" style="3" customWidth="1"/>
    <col min="12039" max="12288" width="15.88671875" style="3"/>
    <col min="12289" max="12289" width="3.44140625" style="3" customWidth="1"/>
    <col min="12290" max="12290" width="18.6640625" style="3" customWidth="1"/>
    <col min="12291" max="12291" width="95.5546875" style="3" customWidth="1"/>
    <col min="12292" max="12292" width="15.109375" style="3" customWidth="1"/>
    <col min="12293" max="12293" width="2.88671875" style="3" customWidth="1"/>
    <col min="12294" max="12294" width="1.88671875" style="3" customWidth="1"/>
    <col min="12295" max="12544" width="15.88671875" style="3"/>
    <col min="12545" max="12545" width="3.44140625" style="3" customWidth="1"/>
    <col min="12546" max="12546" width="18.6640625" style="3" customWidth="1"/>
    <col min="12547" max="12547" width="95.5546875" style="3" customWidth="1"/>
    <col min="12548" max="12548" width="15.109375" style="3" customWidth="1"/>
    <col min="12549" max="12549" width="2.88671875" style="3" customWidth="1"/>
    <col min="12550" max="12550" width="1.88671875" style="3" customWidth="1"/>
    <col min="12551" max="12800" width="15.88671875" style="3"/>
    <col min="12801" max="12801" width="3.44140625" style="3" customWidth="1"/>
    <col min="12802" max="12802" width="18.6640625" style="3" customWidth="1"/>
    <col min="12803" max="12803" width="95.5546875" style="3" customWidth="1"/>
    <col min="12804" max="12804" width="15.109375" style="3" customWidth="1"/>
    <col min="12805" max="12805" width="2.88671875" style="3" customWidth="1"/>
    <col min="12806" max="12806" width="1.88671875" style="3" customWidth="1"/>
    <col min="12807" max="13056" width="15.88671875" style="3"/>
    <col min="13057" max="13057" width="3.44140625" style="3" customWidth="1"/>
    <col min="13058" max="13058" width="18.6640625" style="3" customWidth="1"/>
    <col min="13059" max="13059" width="95.5546875" style="3" customWidth="1"/>
    <col min="13060" max="13060" width="15.109375" style="3" customWidth="1"/>
    <col min="13061" max="13061" width="2.88671875" style="3" customWidth="1"/>
    <col min="13062" max="13062" width="1.88671875" style="3" customWidth="1"/>
    <col min="13063" max="13312" width="15.88671875" style="3"/>
    <col min="13313" max="13313" width="3.44140625" style="3" customWidth="1"/>
    <col min="13314" max="13314" width="18.6640625" style="3" customWidth="1"/>
    <col min="13315" max="13315" width="95.5546875" style="3" customWidth="1"/>
    <col min="13316" max="13316" width="15.109375" style="3" customWidth="1"/>
    <col min="13317" max="13317" width="2.88671875" style="3" customWidth="1"/>
    <col min="13318" max="13318" width="1.88671875" style="3" customWidth="1"/>
    <col min="13319" max="13568" width="15.88671875" style="3"/>
    <col min="13569" max="13569" width="3.44140625" style="3" customWidth="1"/>
    <col min="13570" max="13570" width="18.6640625" style="3" customWidth="1"/>
    <col min="13571" max="13571" width="95.5546875" style="3" customWidth="1"/>
    <col min="13572" max="13572" width="15.109375" style="3" customWidth="1"/>
    <col min="13573" max="13573" width="2.88671875" style="3" customWidth="1"/>
    <col min="13574" max="13574" width="1.88671875" style="3" customWidth="1"/>
    <col min="13575" max="13824" width="15.88671875" style="3"/>
    <col min="13825" max="13825" width="3.44140625" style="3" customWidth="1"/>
    <col min="13826" max="13826" width="18.6640625" style="3" customWidth="1"/>
    <col min="13827" max="13827" width="95.5546875" style="3" customWidth="1"/>
    <col min="13828" max="13828" width="15.109375" style="3" customWidth="1"/>
    <col min="13829" max="13829" width="2.88671875" style="3" customWidth="1"/>
    <col min="13830" max="13830" width="1.88671875" style="3" customWidth="1"/>
    <col min="13831" max="14080" width="15.88671875" style="3"/>
    <col min="14081" max="14081" width="3.44140625" style="3" customWidth="1"/>
    <col min="14082" max="14082" width="18.6640625" style="3" customWidth="1"/>
    <col min="14083" max="14083" width="95.5546875" style="3" customWidth="1"/>
    <col min="14084" max="14084" width="15.109375" style="3" customWidth="1"/>
    <col min="14085" max="14085" width="2.88671875" style="3" customWidth="1"/>
    <col min="14086" max="14086" width="1.88671875" style="3" customWidth="1"/>
    <col min="14087" max="14336" width="15.88671875" style="3"/>
    <col min="14337" max="14337" width="3.44140625" style="3" customWidth="1"/>
    <col min="14338" max="14338" width="18.6640625" style="3" customWidth="1"/>
    <col min="14339" max="14339" width="95.5546875" style="3" customWidth="1"/>
    <col min="14340" max="14340" width="15.109375" style="3" customWidth="1"/>
    <col min="14341" max="14341" width="2.88671875" style="3" customWidth="1"/>
    <col min="14342" max="14342" width="1.88671875" style="3" customWidth="1"/>
    <col min="14343" max="14592" width="15.88671875" style="3"/>
    <col min="14593" max="14593" width="3.44140625" style="3" customWidth="1"/>
    <col min="14594" max="14594" width="18.6640625" style="3" customWidth="1"/>
    <col min="14595" max="14595" width="95.5546875" style="3" customWidth="1"/>
    <col min="14596" max="14596" width="15.109375" style="3" customWidth="1"/>
    <col min="14597" max="14597" width="2.88671875" style="3" customWidth="1"/>
    <col min="14598" max="14598" width="1.88671875" style="3" customWidth="1"/>
    <col min="14599" max="14848" width="15.88671875" style="3"/>
    <col min="14849" max="14849" width="3.44140625" style="3" customWidth="1"/>
    <col min="14850" max="14850" width="18.6640625" style="3" customWidth="1"/>
    <col min="14851" max="14851" width="95.5546875" style="3" customWidth="1"/>
    <col min="14852" max="14852" width="15.109375" style="3" customWidth="1"/>
    <col min="14853" max="14853" width="2.88671875" style="3" customWidth="1"/>
    <col min="14854" max="14854" width="1.88671875" style="3" customWidth="1"/>
    <col min="14855" max="15104" width="15.88671875" style="3"/>
    <col min="15105" max="15105" width="3.44140625" style="3" customWidth="1"/>
    <col min="15106" max="15106" width="18.6640625" style="3" customWidth="1"/>
    <col min="15107" max="15107" width="95.5546875" style="3" customWidth="1"/>
    <col min="15108" max="15108" width="15.109375" style="3" customWidth="1"/>
    <col min="15109" max="15109" width="2.88671875" style="3" customWidth="1"/>
    <col min="15110" max="15110" width="1.88671875" style="3" customWidth="1"/>
    <col min="15111" max="15360" width="15.88671875" style="3"/>
    <col min="15361" max="15361" width="3.44140625" style="3" customWidth="1"/>
    <col min="15362" max="15362" width="18.6640625" style="3" customWidth="1"/>
    <col min="15363" max="15363" width="95.5546875" style="3" customWidth="1"/>
    <col min="15364" max="15364" width="15.109375" style="3" customWidth="1"/>
    <col min="15365" max="15365" width="2.88671875" style="3" customWidth="1"/>
    <col min="15366" max="15366" width="1.88671875" style="3" customWidth="1"/>
    <col min="15367" max="15616" width="15.88671875" style="3"/>
    <col min="15617" max="15617" width="3.44140625" style="3" customWidth="1"/>
    <col min="15618" max="15618" width="18.6640625" style="3" customWidth="1"/>
    <col min="15619" max="15619" width="95.5546875" style="3" customWidth="1"/>
    <col min="15620" max="15620" width="15.109375" style="3" customWidth="1"/>
    <col min="15621" max="15621" width="2.88671875" style="3" customWidth="1"/>
    <col min="15622" max="15622" width="1.88671875" style="3" customWidth="1"/>
    <col min="15623" max="15872" width="15.88671875" style="3"/>
    <col min="15873" max="15873" width="3.44140625" style="3" customWidth="1"/>
    <col min="15874" max="15874" width="18.6640625" style="3" customWidth="1"/>
    <col min="15875" max="15875" width="95.5546875" style="3" customWidth="1"/>
    <col min="15876" max="15876" width="15.109375" style="3" customWidth="1"/>
    <col min="15877" max="15877" width="2.88671875" style="3" customWidth="1"/>
    <col min="15878" max="15878" width="1.88671875" style="3" customWidth="1"/>
    <col min="15879" max="16128" width="15.88671875" style="3"/>
    <col min="16129" max="16129" width="3.44140625" style="3" customWidth="1"/>
    <col min="16130" max="16130" width="18.6640625" style="3" customWidth="1"/>
    <col min="16131" max="16131" width="95.5546875" style="3" customWidth="1"/>
    <col min="16132" max="16132" width="15.109375" style="3" customWidth="1"/>
    <col min="16133" max="16133" width="2.88671875" style="3" customWidth="1"/>
    <col min="16134" max="16134" width="1.88671875" style="3" customWidth="1"/>
    <col min="16135" max="16384" width="15.88671875" style="3"/>
  </cols>
  <sheetData>
    <row r="1" spans="2:4" ht="12" customHeight="1" x14ac:dyDescent="0.3"/>
    <row r="2" spans="2:4" ht="12" customHeight="1" x14ac:dyDescent="0.3"/>
    <row r="3" spans="2:4" ht="12" customHeight="1" x14ac:dyDescent="0.3"/>
    <row r="4" spans="2:4" ht="15.75" customHeight="1" x14ac:dyDescent="0.3">
      <c r="B4" s="130"/>
      <c r="C4" s="74"/>
    </row>
    <row r="5" spans="2:4" ht="191.25" customHeight="1" x14ac:dyDescent="0.3">
      <c r="B5" s="75"/>
      <c r="C5" s="528"/>
      <c r="D5" s="528"/>
    </row>
    <row r="6" spans="2:4" ht="191.25" customHeight="1" x14ac:dyDescent="0.3">
      <c r="B6" s="75"/>
      <c r="C6" s="129"/>
      <c r="D6" s="129"/>
    </row>
    <row r="7" spans="2:4" ht="124.5" customHeight="1" x14ac:dyDescent="0.3">
      <c r="C7" s="76"/>
    </row>
    <row r="8" spans="2:4" ht="27.75" customHeight="1" x14ac:dyDescent="0.3">
      <c r="B8" s="77"/>
      <c r="C8" s="78"/>
    </row>
    <row r="9" spans="2:4" ht="27.75" customHeight="1" x14ac:dyDescent="0.3">
      <c r="C9" s="78"/>
    </row>
    <row r="37" ht="2.25" customHeight="1" x14ac:dyDescent="0.3"/>
    <row r="537" spans="2:2" x14ac:dyDescent="0.3">
      <c r="B537" s="403" t="s">
        <v>1941</v>
      </c>
    </row>
    <row r="538" spans="2:2" x14ac:dyDescent="0.3">
      <c r="B538" s="403" t="s">
        <v>1942</v>
      </c>
    </row>
    <row r="539" spans="2:2" x14ac:dyDescent="0.3">
      <c r="B539" s="403" t="s">
        <v>1943</v>
      </c>
    </row>
    <row r="540" spans="2:2" x14ac:dyDescent="0.3">
      <c r="B540" s="403" t="s">
        <v>1944</v>
      </c>
    </row>
    <row r="541" spans="2:2" x14ac:dyDescent="0.3">
      <c r="B541" s="403" t="s">
        <v>1945</v>
      </c>
    </row>
    <row r="542" spans="2:2" x14ac:dyDescent="0.3">
      <c r="B542" s="403" t="s">
        <v>1946</v>
      </c>
    </row>
    <row r="543" spans="2:2" x14ac:dyDescent="0.3">
      <c r="B543" s="403" t="s">
        <v>1947</v>
      </c>
    </row>
    <row r="544" spans="2:2" ht="28.8" x14ac:dyDescent="0.3">
      <c r="B544" s="403" t="s">
        <v>1948</v>
      </c>
    </row>
    <row r="545" spans="2:2" ht="28.8" x14ac:dyDescent="0.3">
      <c r="B545" s="403" t="s">
        <v>1949</v>
      </c>
    </row>
    <row r="546" spans="2:2" ht="28.8" x14ac:dyDescent="0.3">
      <c r="B546" s="403" t="s">
        <v>1950</v>
      </c>
    </row>
    <row r="547" spans="2:2" ht="28.8" x14ac:dyDescent="0.3">
      <c r="B547" s="403" t="s">
        <v>1951</v>
      </c>
    </row>
    <row r="548" spans="2:2" ht="28.8" x14ac:dyDescent="0.3">
      <c r="B548" s="403" t="s">
        <v>1952</v>
      </c>
    </row>
    <row r="549" spans="2:2" ht="28.8" x14ac:dyDescent="0.3">
      <c r="B549" s="403" t="s">
        <v>1953</v>
      </c>
    </row>
    <row r="550" spans="2:2" ht="28.8" x14ac:dyDescent="0.3">
      <c r="B550" s="403" t="s">
        <v>1954</v>
      </c>
    </row>
  </sheetData>
  <protectedRanges>
    <protectedRange sqref="B537:B543" name="Mortgage Assets III_1_2"/>
    <protectedRange sqref="B544:B550" name="Mortgage Assets III_1_2_1"/>
  </protectedRanges>
  <mergeCells count="1">
    <mergeCell ref="C5:D5"/>
  </mergeCells>
  <printOptions horizontalCentered="1"/>
  <pageMargins left="0.19685039370078741" right="0.19685039370078741" top="0.78740157480314965" bottom="0.19685039370078741" header="0" footer="0"/>
  <pageSetup paperSize="9" scale="72"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20</vt:i4>
      </vt:variant>
      <vt:variant>
        <vt:lpstr>Navngivne områder</vt:lpstr>
      </vt:variant>
      <vt:variant>
        <vt:i4>18</vt:i4>
      </vt:variant>
    </vt:vector>
  </HeadingPairs>
  <TitlesOfParts>
    <vt:vector size="38" baseType="lpstr">
      <vt:lpstr>Disclaimer</vt:lpstr>
      <vt:lpstr>Introduction</vt:lpstr>
      <vt:lpstr>A. HTT General</vt:lpstr>
      <vt:lpstr>B1. HTT Mortgage Assets</vt:lpstr>
      <vt:lpstr>C. HTT Harmonised Glossary</vt:lpstr>
      <vt:lpstr>E. Optional ECB-ECAIs data</vt:lpstr>
      <vt:lpstr>F1. Optional Sustainable M data</vt:lpstr>
      <vt:lpstr>F. Optional COVID 19 impact</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'F1. Optional Sustainable M data'!Udskriftsområde</vt:lpstr>
      <vt:lpstr>Frontpage!Udskriftsområde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Christian Bech-Ravn</cp:lastModifiedBy>
  <cp:lastPrinted>2021-05-04T08:55:06Z</cp:lastPrinted>
  <dcterms:created xsi:type="dcterms:W3CDTF">2012-10-17T07:59:56Z</dcterms:created>
  <dcterms:modified xsi:type="dcterms:W3CDTF">2021-05-04T09:10:50Z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