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enne_projektmappe" defaultThemeVersion="124226"/>
  <bookViews>
    <workbookView xWindow="0" yWindow="15" windowWidth="28710" windowHeight="14385" tabRatio="886" activeTab="1"/>
  </bookViews>
  <sheets>
    <sheet name="Introduction" sheetId="21" r:id="rId1"/>
    <sheet name="A. HTT General" sheetId="22" r:id="rId2"/>
    <sheet name="B1. HTT Mortgage Assets" sheetId="23" r:id="rId3"/>
    <sheet name="C. HTT Harmonised Glossary" sheetId="27" r:id="rId4"/>
    <sheet name="Frontpage" sheetId="17" r:id="rId5"/>
    <sheet name="Contents" sheetId="13" r:id="rId6"/>
    <sheet name="Tabel A - General Issuer Detail" sheetId="6" r:id="rId7"/>
    <sheet name="G1-G4 - Cover pool inform." sheetId="7" r:id="rId8"/>
    <sheet name="Table 1-3 - Lending" sheetId="1" r:id="rId9"/>
    <sheet name="Table 4 - LTV" sheetId="2" r:id="rId10"/>
    <sheet name="Table 5 - Region" sheetId="15" r:id="rId11"/>
    <sheet name="Table 6-8 - Lending by loan" sheetId="16" r:id="rId12"/>
    <sheet name="Table 9-13 - Lending" sheetId="5" r:id="rId13"/>
    <sheet name="X1 Key Concepts" sheetId="18" r:id="rId14"/>
    <sheet name="X2 Key Concepts" sheetId="19" r:id="rId15"/>
    <sheet name="X3 - General explanation" sheetId="20" r:id="rId16"/>
    <sheet name="Ark1" sheetId="28" r:id="rId17"/>
    <sheet name="Ark2" sheetId="29" r:id="rId18"/>
  </sheets>
  <definedNames>
    <definedName name="_xlnm.Print_Area" localSheetId="1">'A. HTT General'!$A$1:$G$157</definedName>
    <definedName name="_xlnm.Print_Area" localSheetId="2">'B1. HTT Mortgage Assets'!$A$1:$G$218</definedName>
    <definedName name="_xlnm.Print_Area" localSheetId="3">'C. HTT Harmonised Glossary'!$A$1:$C$38</definedName>
    <definedName name="_xlnm.Print_Area" localSheetId="5">Contents!$A$1:$F$62</definedName>
    <definedName name="_xlnm.Print_Area" localSheetId="4">Frontpage!$A$1:$F$37</definedName>
    <definedName name="_xlnm.Print_Area" localSheetId="7">'G1-G4 - Cover pool inform.'!$A$1:$K$128</definedName>
    <definedName name="_xlnm.Print_Area" localSheetId="0">Introduction!$C$2:$I$37</definedName>
    <definedName name="_xlnm.Print_Area" localSheetId="6">'Tabel A - General Issuer Detail'!$A$1:$E$44</definedName>
    <definedName name="_xlnm.Print_Area" localSheetId="8">'Table 1-3 - Lending'!$A$1:$L$28</definedName>
    <definedName name="_xlnm.Print_Area" localSheetId="9">'Table 4 - LTV'!$A$1:$M$88</definedName>
    <definedName name="_xlnm.Print_Area" localSheetId="10">'Table 5 - Region'!$A$1:$H$23</definedName>
    <definedName name="_xlnm.Print_Area" localSheetId="11">'Table 6-8 - Lending by loan'!$A$1:$L$61</definedName>
    <definedName name="_xlnm.Print_Area" localSheetId="12">'Table 9-13 - Lending'!$A$1:$L$81</definedName>
    <definedName name="_xlnm.Print_Area" localSheetId="13">'X1 Key Concepts'!$A$1:$C$44</definedName>
    <definedName name="_xlnm.Print_Area" localSheetId="14">'X2 Key Concepts'!$A$1:$O$56</definedName>
    <definedName name="_xlnm.Print_Area" localSheetId="15">'X3 - General explanation'!$A$1:$C$74</definedName>
  </definedNames>
  <calcPr calcId="145621"/>
</workbook>
</file>

<file path=xl/calcChain.xml><?xml version="1.0" encoding="utf-8"?>
<calcChain xmlns="http://schemas.openxmlformats.org/spreadsheetml/2006/main">
  <c r="C151" i="22" l="1"/>
  <c r="F26" i="23" l="1"/>
  <c r="F25" i="23"/>
  <c r="F24" i="23"/>
  <c r="F23" i="23"/>
  <c r="F22" i="23"/>
  <c r="F21" i="23"/>
  <c r="F20" i="23"/>
  <c r="F19" i="23"/>
  <c r="F18" i="23"/>
  <c r="C156" i="22"/>
  <c r="C154" i="22"/>
  <c r="C153" i="22"/>
  <c r="C152" i="22"/>
  <c r="C150" i="22"/>
  <c r="C149" i="22"/>
  <c r="C148" i="22"/>
  <c r="D147" i="22"/>
  <c r="C147" i="22"/>
  <c r="D146" i="22"/>
  <c r="C146" i="22"/>
  <c r="C145" i="22"/>
  <c r="C144" i="22"/>
  <c r="C143" i="22"/>
  <c r="C142" i="22"/>
  <c r="K26" i="7" l="1"/>
  <c r="J26" i="7"/>
  <c r="I26" i="7"/>
  <c r="H26" i="7" l="1"/>
</calcChain>
</file>

<file path=xl/sharedStrings.xml><?xml version="1.0" encoding="utf-8"?>
<sst xmlns="http://schemas.openxmlformats.org/spreadsheetml/2006/main" count="1856" uniqueCount="1061">
  <si>
    <t>Number of loans by property category</t>
  </si>
  <si>
    <t>Owner-occupied homes</t>
  </si>
  <si>
    <t>Holiday houses</t>
  </si>
  <si>
    <t>Subsidised Housing</t>
  </si>
  <si>
    <t>Cooperative Housing</t>
  </si>
  <si>
    <t>Private rental</t>
  </si>
  <si>
    <t>Manufacturing and Manual Industries</t>
  </si>
  <si>
    <t>Office and Business</t>
  </si>
  <si>
    <t>Social and cultural purposes</t>
  </si>
  <si>
    <t>Other</t>
  </si>
  <si>
    <t>Total</t>
  </si>
  <si>
    <t>DKK 0 - 2m</t>
  </si>
  <si>
    <t>DKK 2 - 5m</t>
  </si>
  <si>
    <t>DKK 5 - 20m</t>
  </si>
  <si>
    <t>DKK 20 - 50m</t>
  </si>
  <si>
    <t>DKK 50 - 100m</t>
  </si>
  <si>
    <t>&gt; DKK 100m</t>
  </si>
  <si>
    <t>0 - 19,9</t>
  </si>
  <si>
    <t>20 - 39,9</t>
  </si>
  <si>
    <t>40 - 59,9</t>
  </si>
  <si>
    <t>60 - 69,9</t>
  </si>
  <si>
    <t>70 - 79,9</t>
  </si>
  <si>
    <t>80 - 84,9</t>
  </si>
  <si>
    <t>85 - 89,9</t>
  </si>
  <si>
    <t>90 - 94,9</t>
  </si>
  <si>
    <t>95 - 100</t>
  </si>
  <si>
    <t>&gt; 100</t>
  </si>
  <si>
    <t>Per cent</t>
  </si>
  <si>
    <t>Agricultutal properties</t>
  </si>
  <si>
    <t>Properties for social and cultural purposes</t>
  </si>
  <si>
    <t>Greater Copenhagen area (Region Hovedstaden)</t>
  </si>
  <si>
    <t>Remaining Zealand &amp; Bornholm (Region Sjælland)</t>
  </si>
  <si>
    <t>Northern Jutland (Region Nordjylland)</t>
  </si>
  <si>
    <t>Eastern Jutland (Region Midtjylland)</t>
  </si>
  <si>
    <t>Southern Jutland &amp; Funen (Region Syddanmark)</t>
  </si>
  <si>
    <t>Index Loans</t>
  </si>
  <si>
    <t>Money market based loans</t>
  </si>
  <si>
    <t>Non Capped floaters</t>
  </si>
  <si>
    <t>Capped floaters</t>
  </si>
  <si>
    <t>*Interest-only loans at time of compilation. Interest-only is typically limited to a maximum of 10 years</t>
  </si>
  <si>
    <t>&lt; 12 months</t>
  </si>
  <si>
    <t>≥ 24 - ≤ 36 months</t>
  </si>
  <si>
    <t>≥ 36 - ≤ 60 months</t>
  </si>
  <si>
    <t>≥ 60 months</t>
  </si>
  <si>
    <t>&lt; 1 Years</t>
  </si>
  <si>
    <t>≥ 3 - ≤ 5 Years</t>
  </si>
  <si>
    <t>≥ 5 - ≤ 10 Years</t>
  </si>
  <si>
    <t>≥ 20 Years</t>
  </si>
  <si>
    <t>≥ 10 - ≤ 20 Years</t>
  </si>
  <si>
    <t>90 day NPL</t>
  </si>
  <si>
    <t>Agriculture</t>
  </si>
  <si>
    <t xml:space="preserve">Key information regarding issuers' balance sheet </t>
  </si>
  <si>
    <t>(DKKbn – except Tier 1 and Solvency ratio)</t>
  </si>
  <si>
    <t>Total Balance Sheet Assets</t>
  </si>
  <si>
    <t>of which: Used/registered for covered bond collateral pool</t>
  </si>
  <si>
    <t>Tier 1 Ratio (%)</t>
  </si>
  <si>
    <t>Solvency Ratio (%)</t>
  </si>
  <si>
    <t>Outstanding Senior Unsecured Liabilities</t>
  </si>
  <si>
    <t>Customer loans (mortgage) (DKKbn)</t>
  </si>
  <si>
    <t xml:space="preserve">Composition by </t>
  </si>
  <si>
    <t>Maturity</t>
  </si>
  <si>
    <t>Currency</t>
  </si>
  <si>
    <t>customer type</t>
  </si>
  <si>
    <t>eligibility as covered bond collateral</t>
  </si>
  <si>
    <t>DKKbn / Percentage of nominal outstanding CBs</t>
  </si>
  <si>
    <t>Overcollateralisation</t>
  </si>
  <si>
    <t>Overcollateralisation ratio</t>
  </si>
  <si>
    <t>Nominal value of outstanding CBs</t>
  </si>
  <si>
    <t>– hereof  amount maturing 0-1 day</t>
  </si>
  <si>
    <t>Tier 2 capital</t>
  </si>
  <si>
    <t>Maturity of issued CBs</t>
  </si>
  <si>
    <t>0-1 day</t>
  </si>
  <si>
    <t>5-10 years</t>
  </si>
  <si>
    <t>10-20 years</t>
  </si>
  <si>
    <t>&gt;  20 years</t>
  </si>
  <si>
    <t>Amortisation profile of issued CBs</t>
  </si>
  <si>
    <t>Serial</t>
  </si>
  <si>
    <t>Interest rate profile of issued CBs</t>
  </si>
  <si>
    <t>Capped floating rate</t>
  </si>
  <si>
    <t>Currency denomination profile of issued CBs</t>
  </si>
  <si>
    <t>DKK</t>
  </si>
  <si>
    <t>EUR</t>
  </si>
  <si>
    <t>SEK</t>
  </si>
  <si>
    <t>CHF</t>
  </si>
  <si>
    <t>NOK</t>
  </si>
  <si>
    <t>UCITS compliant</t>
  </si>
  <si>
    <t>CRD compliant</t>
  </si>
  <si>
    <t>Eligible for central bank repo</t>
  </si>
  <si>
    <t>Rating</t>
  </si>
  <si>
    <t>Moody’s</t>
  </si>
  <si>
    <t>S&amp;P</t>
  </si>
  <si>
    <t>Fitch</t>
  </si>
  <si>
    <t>Issue adherence</t>
  </si>
  <si>
    <t>General balance principle</t>
  </si>
  <si>
    <t>Specific balance principle</t>
  </si>
  <si>
    <t>1) Cf. the Danish Executive Order on bond issuance, balance principle and risk management</t>
  </si>
  <si>
    <t>Yes</t>
  </si>
  <si>
    <t>No</t>
  </si>
  <si>
    <t>One-to-one balance between terms of granted loans and bonds issued, i.e. daily tap issuance?</t>
  </si>
  <si>
    <t>Pass-through cash flow from borrowers to investors?</t>
  </si>
  <si>
    <t>Asset substitution in cover pool allowed?</t>
  </si>
  <si>
    <t>Table G2 – Outstanding CBs</t>
  </si>
  <si>
    <t>Table G4 – Additional characteristics of ALM business model for issued CBs</t>
  </si>
  <si>
    <r>
      <t>Table G1.1 – General cover pool information</t>
    </r>
    <r>
      <rPr>
        <b/>
        <sz val="12"/>
        <color theme="1"/>
        <rFont val="Calibri"/>
        <family val="2"/>
        <scheme val="minor"/>
      </rPr>
      <t xml:space="preserve"> </t>
    </r>
  </si>
  <si>
    <r>
      <t>Table G3 – Legal ALM (balance principle) adherence</t>
    </r>
    <r>
      <rPr>
        <b/>
        <vertAlign val="superscript"/>
        <sz val="12"/>
        <color theme="1"/>
        <rFont val="Calibri"/>
        <family val="2"/>
        <scheme val="minor"/>
      </rPr>
      <t>1</t>
    </r>
  </si>
  <si>
    <t>-       0 &lt;= 1 year</t>
  </si>
  <si>
    <t>-       &lt; 1 &lt;= 5 years</t>
  </si>
  <si>
    <t>-       over 5 years</t>
  </si>
  <si>
    <t>-       DKK</t>
  </si>
  <si>
    <t>-       EUR</t>
  </si>
  <si>
    <t>-       USD</t>
  </si>
  <si>
    <t>-       Other</t>
  </si>
  <si>
    <t>-        Commercial (office and business, industry, agriculture, manufacture, social and cultural, ships)</t>
  </si>
  <si>
    <t>-       Subsidised</t>
  </si>
  <si>
    <t>Property categories are defined according to Danish FSA's AS-reporting form</t>
  </si>
  <si>
    <t>Lending by property category, DKKbn</t>
  </si>
  <si>
    <t>Lending, by loan size, DKKbn</t>
  </si>
  <si>
    <t>Lending, by-loan to-value (LTV), current property value, DKKbn</t>
  </si>
  <si>
    <t>Lending by region, DKKbn</t>
  </si>
  <si>
    <t>Lending by loan type - IO Loans, DKKbn</t>
  </si>
  <si>
    <t>Lending by loan type - Repayment Loans / Amortizing Loans, DKKbn</t>
  </si>
  <si>
    <t>Lending by loan type - All loans, DKKbn</t>
  </si>
  <si>
    <r>
      <t>Lending by Seasoning, DKKbn</t>
    </r>
    <r>
      <rPr>
        <i/>
        <sz val="8"/>
        <color theme="1"/>
        <rFont val="Calibri"/>
        <family val="2"/>
        <scheme val="minor"/>
      </rPr>
      <t xml:space="preserve"> (Seasoning defined by duration of customer relationship)</t>
    </r>
  </si>
  <si>
    <t>Lending by remaining maturity, DKKbn</t>
  </si>
  <si>
    <t>Total Customer Loans(fair value)</t>
  </si>
  <si>
    <t>Outstanding Covered Bonds (fair value)</t>
  </si>
  <si>
    <t xml:space="preserve">Guarantees (e.g. provided by states, municipals, banks) </t>
  </si>
  <si>
    <t>Net loan losses (Net loan losses and net loan loss provisions)</t>
  </si>
  <si>
    <t>Value of acquired properties / ships (temporary possessions, end quarter)</t>
  </si>
  <si>
    <t>Total customer loans (market value)</t>
  </si>
  <si>
    <t>-        Residential (owner-occ., private rental, corporate housing, holiday houses)</t>
  </si>
  <si>
    <t>Non-performing loans (See definition in table X1)</t>
  </si>
  <si>
    <t>Loan loss provisions (sum of total individual and group wise loss provisions, end of quarter)</t>
  </si>
  <si>
    <t>Nominal cover pool (total value)</t>
  </si>
  <si>
    <t>Transmission or liquidation proceeds to CB holders (for redemption of CBs maturing 0-1 day)</t>
  </si>
  <si>
    <t>Mandatory (percentage of risk weigted assets,general, by law)</t>
  </si>
  <si>
    <t>Additional tier 1 capital (e.g. hybrid core capital)</t>
  </si>
  <si>
    <t>Fair value of outstanding CBs (marked value)</t>
  </si>
  <si>
    <t>Fixed rate (Fixed rate constant for more than 1 year)</t>
  </si>
  <si>
    <t>Floating rate ( Floating rate constant for less than 1 year)</t>
  </si>
  <si>
    <t>≥  12 - ≤ 24 months</t>
  </si>
  <si>
    <t>≥  1 - ≤ 3 Years</t>
  </si>
  <si>
    <t>Note: * A few older traditional danish mortgage bonds are not CRD compliant</t>
  </si>
  <si>
    <t>Key Concepts Explanation</t>
  </si>
  <si>
    <t>Avg. LTV</t>
  </si>
  <si>
    <t>In %</t>
  </si>
  <si>
    <t>1 year</t>
  </si>
  <si>
    <t>1 day – &lt; 1 year</t>
  </si>
  <si>
    <t>Proceeds from senior secured debt</t>
  </si>
  <si>
    <t>Proceeds from senior unsecured debt</t>
  </si>
  <si>
    <t>80-89.9 per cent LTV</t>
  </si>
  <si>
    <t>90-100 per cent LTV</t>
  </si>
  <si>
    <t>&gt;100 per cent LTV</t>
  </si>
  <si>
    <t>Realised losses (DKKm)</t>
  </si>
  <si>
    <t>Total realised losses</t>
  </si>
  <si>
    <t>Realised losses (%)</t>
  </si>
  <si>
    <t>Total realised losses, %</t>
  </si>
  <si>
    <t>90 day Non-performing loans by property type, as percentage of lending, by continous LTV bracket, %</t>
  </si>
  <si>
    <t>As of</t>
  </si>
  <si>
    <t>A</t>
  </si>
  <si>
    <t>ECBC Label Template : Contents</t>
  </si>
  <si>
    <t>General Issuer Detail</t>
  </si>
  <si>
    <t>G1.1</t>
  </si>
  <si>
    <t>Cover Pool Information</t>
  </si>
  <si>
    <t>G2</t>
  </si>
  <si>
    <t>Outstanding CBs</t>
  </si>
  <si>
    <t xml:space="preserve">General cover pool information </t>
  </si>
  <si>
    <t>G3</t>
  </si>
  <si>
    <t>G4</t>
  </si>
  <si>
    <t>Legal ALM (balance principle) adherence</t>
  </si>
  <si>
    <t>Additional characteristics of ALM business model for issued CBs</t>
  </si>
  <si>
    <t>Lending, by-loan to-value (LTV), current property value, Per cent</t>
  </si>
  <si>
    <t>Lending by Seasoning, DKKbn (Seasoning defined by duration of customer relationship)</t>
  </si>
  <si>
    <t>90 day Non-performing loans by property type, as percentage of instalments payments, %</t>
  </si>
  <si>
    <t>90 day Non-performing loans by property type, as percentage of lending, %</t>
  </si>
  <si>
    <t>Key Concepts</t>
  </si>
  <si>
    <t>General explanation</t>
  </si>
  <si>
    <t>Senior Secured Bonds</t>
  </si>
  <si>
    <t>X3</t>
  </si>
  <si>
    <t>USD</t>
  </si>
  <si>
    <t>Specialised finance institutes</t>
  </si>
  <si>
    <t>Table M1/B1</t>
  </si>
  <si>
    <t>Table M2/B2</t>
  </si>
  <si>
    <t>Table M3/B3</t>
  </si>
  <si>
    <t>Table M4a/B4a</t>
  </si>
  <si>
    <t>Table M4b/B4b</t>
  </si>
  <si>
    <t>Table M4c/B4c</t>
  </si>
  <si>
    <t>Table M4d/B4d</t>
  </si>
  <si>
    <t>Table M9/B9</t>
  </si>
  <si>
    <t>Table M10/B10</t>
  </si>
  <si>
    <t>Table M11/B11</t>
  </si>
  <si>
    <t>Table M11a/B11a</t>
  </si>
  <si>
    <t>Table M11b/B11b</t>
  </si>
  <si>
    <t>Table M12/B12</t>
  </si>
  <si>
    <t>Table M12a/B12a</t>
  </si>
  <si>
    <t>M1/B1</t>
  </si>
  <si>
    <t>M2/B2</t>
  </si>
  <si>
    <t>M3/B3</t>
  </si>
  <si>
    <t>M4a/B4a</t>
  </si>
  <si>
    <t>M4b/B4b</t>
  </si>
  <si>
    <t>M4c/B4c</t>
  </si>
  <si>
    <t>M4d/B4d</t>
  </si>
  <si>
    <t>M5/B5</t>
  </si>
  <si>
    <t>M6/B6</t>
  </si>
  <si>
    <t>M7/B7</t>
  </si>
  <si>
    <t>M8/B8</t>
  </si>
  <si>
    <t>M9/B9</t>
  </si>
  <si>
    <t>M10/B10</t>
  </si>
  <si>
    <t>M11/B11</t>
  </si>
  <si>
    <t>M11a/B11a</t>
  </si>
  <si>
    <t>M11b/B11b</t>
  </si>
  <si>
    <t>M12/B12</t>
  </si>
  <si>
    <t>M12a/B12a</t>
  </si>
  <si>
    <t>Fixed-rate to maturity</t>
  </si>
  <si>
    <t>Outside Denmark</t>
  </si>
  <si>
    <t>- rate fixed &gt; 3 and ≤ 5 years</t>
  </si>
  <si>
    <t>- rate fixed &gt; 5 years</t>
  </si>
  <si>
    <t>Fixed-rate shorter period than maturity (ARM's etc.)</t>
  </si>
  <si>
    <t>&lt; 60per cent LTV</t>
  </si>
  <si>
    <t>60-69.9 per cent LTV</t>
  </si>
  <si>
    <t>70-79.9 per cent LTV</t>
  </si>
  <si>
    <t>To Contents</t>
  </si>
  <si>
    <t xml:space="preserve">Table A.    General Issuer Detail </t>
  </si>
  <si>
    <t>Table M6/B6</t>
  </si>
  <si>
    <t>Table M7/B7</t>
  </si>
  <si>
    <t>Table M8/B8</t>
  </si>
  <si>
    <t>Core tier 1 capital invested in gilt-edged securities</t>
  </si>
  <si>
    <t>Table M5/B5 - Total</t>
  </si>
  <si>
    <t>Bullet</t>
  </si>
  <si>
    <t>Annuity</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</si>
  <si>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</si>
  <si>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</si>
  <si>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</si>
  <si>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</si>
  <si>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Lending, by-loan to-value (LTV), current property value, per cent</t>
  </si>
  <si>
    <r>
      <t xml:space="preserve">- rate fixed </t>
    </r>
    <r>
      <rPr>
        <b/>
        <sz val="11"/>
        <rFont val="Calibri"/>
        <family val="2"/>
        <scheme val="minor"/>
      </rPr>
      <t>≤</t>
    </r>
    <r>
      <rPr>
        <sz val="11"/>
        <rFont val="Calibri"/>
        <family val="2"/>
        <scheme val="minor"/>
      </rPr>
      <t xml:space="preserve"> 1 year</t>
    </r>
  </si>
  <si>
    <r>
      <t xml:space="preserve">- rate fixed &gt; 1 and </t>
    </r>
    <r>
      <rPr>
        <sz val="11"/>
        <rFont val="Calibri"/>
        <family val="2"/>
      </rPr>
      <t>≤ 3 years</t>
    </r>
  </si>
  <si>
    <t>90 day Non-performing loans by property type, as percentage of total payments, %</t>
  </si>
  <si>
    <t> x</t>
  </si>
  <si>
    <t>x</t>
  </si>
  <si>
    <t>Loan loss provisions (cover pool level - shown in Table A on issuer level) - Optional</t>
  </si>
  <si>
    <t>X2</t>
  </si>
  <si>
    <t>X1</t>
  </si>
  <si>
    <t>Key Concept Explanation</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</si>
  <si>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</si>
  <si>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</si>
  <si>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</si>
  <si>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</si>
  <si>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</si>
  <si>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The Danish FSA sets guidelines for the grouping of property in categories. Property type is determined by its primary use. </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</si>
  <si>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</si>
  <si>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</si>
  <si>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</si>
  <si>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          Office</t>
  </si>
  <si>
    <t>E.g.: Private rental, Manufacturing and Manual Industries, Offices and Business, Agriculture.</t>
  </si>
  <si>
    <t>·          Retail/shop</t>
  </si>
  <si>
    <r>
      <t>·</t>
    </r>
    <r>
      <rPr>
        <sz val="7"/>
        <color theme="1"/>
        <rFont val="Times New Roman"/>
        <family val="1"/>
      </rPr>
      <t xml:space="preserve">          </t>
    </r>
    <r>
      <rPr>
        <sz val="11"/>
        <color theme="1"/>
        <rFont val="Arial"/>
        <family val="2"/>
      </rPr>
      <t>Warehouse</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</si>
  <si>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</si>
  <si>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</si>
  <si>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</si>
  <si>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</si>
  <si>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</si>
  <si>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</si>
  <si>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</si>
  <si>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</si>
  <si>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Ships</t>
    </r>
  </si>
  <si>
    <t>NPL (Non-performing loans)</t>
  </si>
  <si>
    <t>Describe how you define NPLs</t>
  </si>
  <si>
    <t>A loan is categorised as non-performing when a borrower neglects a payment failing to pay instalments and / or interests.</t>
  </si>
  <si>
    <t>The NPL rate is calculated at different time periods after the original payment date. Standard in Table A is 90 day arrear.</t>
  </si>
  <si>
    <t>Commercial bank CB issuers adhere to the Basel definition of NPL.</t>
  </si>
  <si>
    <t>Explain how you distinguish between performing and nonperforming loans in the cover pool?</t>
  </si>
  <si>
    <t>No distinction made. Asset substitution i not allowed for specialised mortgage banks.</t>
  </si>
  <si>
    <t>The Basel definition of NPL’s is applied for commercial bank CB issuers</t>
  </si>
  <si>
    <t>Are NPLs parts of eligible assets in cover pool? Are NPL parts of non eligible assets in cover pool?</t>
  </si>
  <si>
    <t>Asset substitution i not allowed for specialised mortgage banks, hence NPLs are part of the cover pool.</t>
  </si>
  <si>
    <t>For commercial bank CB issuers NPL’s are eligible assets in the cover pool.</t>
  </si>
  <si>
    <t xml:space="preserve">Are loans in foreclosure procedure part of eligible assets in cover pool?  </t>
  </si>
  <si>
    <t>Asset substitution i not allowed for specialised mortgage banks, hence loans in foreclosure are part of the cover pool.</t>
  </si>
  <si>
    <t>For commercial bank CB issuers loans in foreclosure procedure are eligible assets in the cover pool.</t>
  </si>
  <si>
    <t>If NPL and/or loans in foreclosure procedure are part of the covered pool which provisions are made in respect of the value of these loans in the cover pool?</t>
  </si>
  <si>
    <r>
      <t xml:space="preserve">The Danish FSA set rules for loss provisioning. In case of </t>
    </r>
    <r>
      <rPr>
        <sz val="11"/>
        <color theme="1"/>
        <rFont val="Calibri"/>
        <family val="2"/>
        <scheme val="minor"/>
      </rPr>
      <t>objective evidence of impairment provisioning for loss must be made.</t>
    </r>
  </si>
  <si>
    <t>Table X2</t>
  </si>
  <si>
    <t xml:space="preserve">Key Concepts Explanation </t>
  </si>
  <si>
    <t xml:space="preserve">Issuer specific </t>
  </si>
  <si>
    <t>(N/A for some issuers)</t>
  </si>
  <si>
    <t>Guaranteed loans (if part of the cover pool)</t>
  </si>
  <si>
    <t>How are the loans guaranteed?</t>
  </si>
  <si>
    <t>Please provide details of guarantors</t>
  </si>
  <si>
    <t xml:space="preserve">Loan-to-Value (LTV) </t>
  </si>
  <si>
    <t>Legal framework for valuation and LTV-calculation follow the rules of the Danish FSA - Bekendtgørelse nr. 687 af 20. juni 2007</t>
  </si>
  <si>
    <t>Describe the method on which your LTV calculation is based</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</si>
  <si>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</si>
  <si>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Frequency of collateral valuation for the purpose of calculating the LTV</t>
  </si>
  <si>
    <t>Example 1a</t>
  </si>
  <si>
    <t>Explanation</t>
  </si>
  <si>
    <t>Example of a proportionaly distribution into LTV brackets for a loan with LTV of 75 pct and a loan size of 1 million and no prior liens.</t>
  </si>
  <si>
    <t>Loan-to-value (distribution continuously)</t>
  </si>
  <si>
    <t>0-19.9</t>
  </si>
  <si>
    <t>20-39.9</t>
  </si>
  <si>
    <t>40-59.9</t>
  </si>
  <si>
    <t>60-69.9</t>
  </si>
  <si>
    <t>70-79.9</t>
  </si>
  <si>
    <t>80-84.9</t>
  </si>
  <si>
    <t>85-89.9</t>
  </si>
  <si>
    <t>90-94.9</t>
  </si>
  <si>
    <t>95-100</t>
  </si>
  <si>
    <t>&gt;100</t>
  </si>
  <si>
    <t>-</t>
  </si>
  <si>
    <t>Example 1b</t>
  </si>
  <si>
    <t>Example of a continuous distribution into LTV brackets for a loan with LTV of 75 and a loan size of 1 million</t>
  </si>
  <si>
    <t>with prior liens consisting of a loan with a LTV of  40 pct.</t>
  </si>
  <si>
    <t>Example 2</t>
  </si>
  <si>
    <t>Example of discrete ("Sidste krone") distribution into LTV brackets for a loan with LTV of 75 and a loan size of 1 million</t>
  </si>
  <si>
    <t>In this example the 1.000.000 is distributed into the 70-79.9 interval because the LTV of the total loan is 75</t>
  </si>
  <si>
    <t>Loan-to-value  (discrete/"Sidste krone" distribution)</t>
  </si>
  <si>
    <t>Table X3</t>
  </si>
  <si>
    <t>Table A</t>
  </si>
  <si>
    <t>Total balance sheet assets as reported in the interim or annual reports of the issuer, 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</si>
  <si>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</si>
  <si>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</si>
  <si>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</si>
  <si>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</si>
  <si>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</si>
  <si>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 - formerly known as JCB (§ 15)</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</si>
  <si>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</si>
  <si>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</si>
  <si>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</si>
  <si>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</si>
  <si>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</si>
  <si>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</si>
  <si>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All individual and group wise læoan loss provisions as stated in the issuer´s interim and annual accounts</t>
  </si>
  <si>
    <t>Table G1.1</t>
  </si>
  <si>
    <t>Sum of nominal value of covered bonds + Senior secured debt + capital. Capital is:  Additional tier 1 capital (e.g. hybrid core capital) and Core tier 1 capital</t>
  </si>
  <si>
    <t>Liquidity due to be paid out next day in connection with refinancing</t>
  </si>
  <si>
    <t>Total value of cover pool - nominal value of covered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</si>
  <si>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</si>
  <si>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</si>
  <si>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</si>
  <si>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</si>
  <si>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</si>
  <si>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</si>
  <si>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</si>
  <si>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</si>
  <si>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The issuer can elaborate on the applied balance priciple.</t>
  </si>
  <si>
    <t>Table G3</t>
  </si>
  <si>
    <t>E.g. describe if stricter pratice is applied than required by law</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</si>
  <si>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</si>
  <si>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</si>
  <si>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</si>
  <si>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</si>
  <si>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</si>
  <si>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</si>
  <si>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</si>
  <si>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residentials used by the owner,  Max LTV are 80 % (legislation).</t>
  </si>
  <si>
    <t>Holiday houses for owners own use or for renting. Max LTV are 60 % (legislation).</t>
  </si>
  <si>
    <t>Residential renting subsidesed by the goverment. Max LTV 80 %. LTVs above 80 % can be granted against full govermental guarantee,</t>
  </si>
  <si>
    <t>Residential property owned and administreted by the coopereative and used by the members of the cooperative.  Max LTV 80 % (legislation).</t>
  </si>
  <si>
    <t>Residential property rentes out to private tenants. Max LTV 80 % (legislation).</t>
  </si>
  <si>
    <t>Industrial and manufacture buildings and warehouse for own use or for rent. Max LTV are 60 %(legislation).</t>
  </si>
  <si>
    <t>Office property and retail buildings for own use or for rent. Max LTV are 60 %(legislation).</t>
  </si>
  <si>
    <t>Property and land for agricultural use. Max LTV 70 % (legislation).</t>
  </si>
  <si>
    <t>Property used for education, kindergardens, museum and other buildings for public use. Max LTV are 70 %(legislation).</t>
  </si>
  <si>
    <t>Property, that can not be placed in the categories above.  Max LTV are 70 %(legislation).</t>
  </si>
  <si>
    <t>Table M6-M8</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</si>
  <si>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</si>
  <si>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</si>
  <si>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</si>
  <si>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</si>
  <si>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</si>
  <si>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</si>
  <si>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</si>
  <si>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</si>
  <si>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</si>
  <si>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</si>
  <si>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</si>
  <si>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</si>
  <si>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Further information</t>
  </si>
  <si>
    <t>Link or information</t>
  </si>
  <si>
    <t>In 2014  the Danish covered bond legislation was changes in order to address refinancing risk. Please find information på following link</t>
  </si>
  <si>
    <t>http://www.realkreditraadet.dk/Default.aspx?ID=2926</t>
  </si>
  <si>
    <t>Table G2.1a-f – Cover assets and maturity structure</t>
  </si>
  <si>
    <t xml:space="preserve">Table G2.1a - Assets other than the loan portfolio in the cover pool  </t>
  </si>
  <si>
    <t>Rating/maturity</t>
  </si>
  <si>
    <t>AAA</t>
  </si>
  <si>
    <t>AA+</t>
  </si>
  <si>
    <t>AA</t>
  </si>
  <si>
    <t xml:space="preserve">AA- </t>
  </si>
  <si>
    <t>A+</t>
  </si>
  <si>
    <t xml:space="preserve">A </t>
  </si>
  <si>
    <t xml:space="preserve">A- </t>
  </si>
  <si>
    <t>BBB+</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</si>
  <si>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</si>
  <si>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</si>
  <si>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</si>
  <si>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</si>
  <si>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</si>
  <si>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</si>
  <si>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</si>
  <si>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</si>
  <si>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</si>
  <si>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</si>
  <si>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Exposure to credit institute credit quality step 1</t>
  </si>
  <si>
    <t>Exposure to credit institute credit quality step 2</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</si>
  <si>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</si>
  <si>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</si>
  <si>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</si>
  <si>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</si>
  <si>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</si>
  <si>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</si>
  <si>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</si>
  <si>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</si>
  <si>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Total capital coverage (rating compliant capital)</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</si>
  <si>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</si>
  <si>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 (DKKbn)</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</si>
  <si>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</si>
  <si>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</si>
  <si>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</si>
  <si>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</si>
  <si>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</si>
  <si>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</si>
  <si>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</si>
  <si>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t>Exposure to credit institute credit quality step 3</t>
  </si>
  <si>
    <t>Harmonised Transparency Template</t>
  </si>
  <si>
    <t>Denmark</t>
  </si>
  <si>
    <t>BRFkredit a/s</t>
  </si>
  <si>
    <t>Index</t>
  </si>
  <si>
    <t>Worksheet A: HTT General</t>
  </si>
  <si>
    <t>Tab 1: Harmonised Transparency Template</t>
  </si>
  <si>
    <t>Worksheet B1: HTT Mortgage Assets</t>
  </si>
  <si>
    <t>Worksheet D &amp; Onwards: Danish National Transparency Template</t>
  </si>
  <si>
    <t>A. Harmonised Transparency Template - General Information</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</si>
  <si>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</si>
  <si>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</si>
  <si>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</si>
  <si>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</si>
  <si>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</si>
  <si>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</si>
  <si>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</si>
  <si>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</si>
  <si>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</si>
  <si>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</si>
  <si>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</si>
  <si>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Country</t>
  </si>
  <si>
    <t>G.1.1.2</t>
  </si>
  <si>
    <t>Issuer Name</t>
  </si>
  <si>
    <t>G.1.1.3</t>
  </si>
  <si>
    <t>Link to Issuer's Website</t>
  </si>
  <si>
    <t>www.brf.com</t>
  </si>
  <si>
    <t>G.1.1.4</t>
  </si>
  <si>
    <t>Cut-off date</t>
  </si>
  <si>
    <t>G.2.1.1</t>
  </si>
  <si>
    <t>UCITS Compliance (Y/N)</t>
  </si>
  <si>
    <t>Y</t>
  </si>
  <si>
    <t>G.2.1.2</t>
  </si>
  <si>
    <t>CRR Compliance (Y/N)</t>
  </si>
  <si>
    <t>G.2.1.3</t>
  </si>
  <si>
    <t>LCR status</t>
  </si>
  <si>
    <t>Link</t>
  </si>
  <si>
    <t>1.General Information</t>
  </si>
  <si>
    <t>Nominal (mn)</t>
  </si>
  <si>
    <t>G.3.1.1</t>
  </si>
  <si>
    <t>Cover Pool Size</t>
  </si>
  <si>
    <t>G.3.1.2</t>
  </si>
  <si>
    <t>Outstanding Covered Bonds</t>
  </si>
  <si>
    <t xml:space="preserve">2. Over-collateralisation (OC) </t>
  </si>
  <si>
    <t>Legal</t>
  </si>
  <si>
    <t>Actual</t>
  </si>
  <si>
    <t>Minimum Committed</t>
  </si>
  <si>
    <t>Purpose</t>
  </si>
  <si>
    <t>G.3.2.1</t>
  </si>
  <si>
    <t>OC (%)</t>
  </si>
  <si>
    <t>ND1</t>
  </si>
  <si>
    <t>3. Cover Pool Composition</t>
  </si>
  <si>
    <t>% Cover Pool</t>
  </si>
  <si>
    <t>G.3.3.1</t>
  </si>
  <si>
    <t>Mortgages</t>
  </si>
  <si>
    <t>G.3.3.2</t>
  </si>
  <si>
    <t xml:space="preserve">Public Sector </t>
  </si>
  <si>
    <t>G.3.3.3</t>
  </si>
  <si>
    <t>Shipping</t>
  </si>
  <si>
    <t>G.3.3.4</t>
  </si>
  <si>
    <t>Substitute Assets</t>
  </si>
  <si>
    <t>G.3.3.5</t>
  </si>
  <si>
    <t>G.3.3.6</t>
  </si>
  <si>
    <t>4. Cover Pool Amortisation Profile</t>
  </si>
  <si>
    <t>Contractual (mn)</t>
  </si>
  <si>
    <t>Expected Upon Prepayments (mn)</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</si>
  <si>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</si>
  <si>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</si>
  <si>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</si>
  <si>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</si>
  <si>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</si>
  <si>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</si>
  <si>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</si>
  <si>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</si>
  <si>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</si>
  <si>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</si>
  <si>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</si>
  <si>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</si>
  <si>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</si>
  <si>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</si>
  <si>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</si>
  <si>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</si>
  <si>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</si>
  <si>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</si>
  <si>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</si>
  <si>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</si>
  <si>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5. Maturity of Covered Bonds</t>
  </si>
  <si>
    <t>Initial Maturity  (mn)</t>
  </si>
  <si>
    <t>Extended Maturity (mn)</t>
  </si>
  <si>
    <t xml:space="preserve">% Total Initial Maturity </t>
  </si>
  <si>
    <t>% Total Extended Maturity</t>
  </si>
  <si>
    <t>G.3.5.1</t>
  </si>
  <si>
    <t>G.3.5.2</t>
  </si>
  <si>
    <t>G.3.5.3</t>
  </si>
  <si>
    <t>G.3.5.4</t>
  </si>
  <si>
    <t>G.3.5.5</t>
  </si>
  <si>
    <t>G.3.5.6</t>
  </si>
  <si>
    <t>G.3.5.7</t>
  </si>
  <si>
    <t>G.3.5.8</t>
  </si>
  <si>
    <t>G.3.5.9</t>
  </si>
  <si>
    <t>G.3.5.10</t>
  </si>
  <si>
    <t>6. Covered Assets - Currency</t>
  </si>
  <si>
    <t>Nominal [before hedging] (mn)</t>
  </si>
  <si>
    <t>Nominal [after hedging] (mn)</t>
  </si>
  <si>
    <t>% Total [before]</t>
  </si>
  <si>
    <t>% Total [after]</t>
  </si>
  <si>
    <t>G.3.6.1</t>
  </si>
  <si>
    <t>G.3.6.2</t>
  </si>
  <si>
    <t xml:space="preserve"> USD</t>
  </si>
  <si>
    <t>G.3.6.3</t>
  </si>
  <si>
    <t xml:space="preserve"> GBP</t>
  </si>
  <si>
    <t>G.3.6.4</t>
  </si>
  <si>
    <t>G.3.6.5</t>
  </si>
  <si>
    <t xml:space="preserve"> CHF</t>
  </si>
  <si>
    <t>G.3.6.6</t>
  </si>
  <si>
    <t xml:space="preserve"> AUD</t>
  </si>
  <si>
    <t>G.3.6.7</t>
  </si>
  <si>
    <t xml:space="preserve"> CAD</t>
  </si>
  <si>
    <t>G.3.6.8</t>
  </si>
  <si>
    <t>BRL</t>
  </si>
  <si>
    <t>G.3.6.9</t>
  </si>
  <si>
    <t>CZK</t>
  </si>
  <si>
    <t>G.3.6.10</t>
  </si>
  <si>
    <t>G.3.6.11</t>
  </si>
  <si>
    <t>HKD</t>
  </si>
  <si>
    <t>G.3.6.12</t>
  </si>
  <si>
    <t>KRW</t>
  </si>
  <si>
    <t>G.3.6.13</t>
  </si>
  <si>
    <t>G.3.6.14</t>
  </si>
  <si>
    <t>SGD</t>
  </si>
  <si>
    <t>G.3.6.15</t>
  </si>
  <si>
    <t>G.3.6.16</t>
  </si>
  <si>
    <t xml:space="preserve">7. Covered Bonds - Currency </t>
  </si>
  <si>
    <t>G.3.7.1</t>
  </si>
  <si>
    <t>G.3.7.2</t>
  </si>
  <si>
    <t>G.3.7.3</t>
  </si>
  <si>
    <t>G.3.7.4</t>
  </si>
  <si>
    <t>G.3.7.5</t>
  </si>
  <si>
    <t>G.3.7.6</t>
  </si>
  <si>
    <t>G.3.7.7</t>
  </si>
  <si>
    <t>G.3.7.8</t>
  </si>
  <si>
    <t>G.3.7.9</t>
  </si>
  <si>
    <t>G.3.7.10</t>
  </si>
  <si>
    <t>G.3.7.11</t>
  </si>
  <si>
    <t>G.3.7.12</t>
  </si>
  <si>
    <t>G.3.7.13</t>
  </si>
  <si>
    <t>G.3.7.14</t>
  </si>
  <si>
    <t>G.3.7.15</t>
  </si>
  <si>
    <t>G.3.7.16</t>
  </si>
  <si>
    <t xml:space="preserve">8. Covered Bonds - Breakdown by interest rate </t>
  </si>
  <si>
    <t>% Covered Bonds</t>
  </si>
  <si>
    <t>G.3.8.1</t>
  </si>
  <si>
    <t>Fixed coupon</t>
  </si>
  <si>
    <t>G.3.8.2</t>
  </si>
  <si>
    <t>Floating coupon</t>
  </si>
  <si>
    <t>G.3.8.3</t>
  </si>
  <si>
    <t>Capped Floater</t>
  </si>
  <si>
    <t>G.3.8.4</t>
  </si>
  <si>
    <t>OG.3.8.1</t>
  </si>
  <si>
    <t>9. Substitute Assets - Type</t>
  </si>
  <si>
    <t>% Substitute Assets</t>
  </si>
  <si>
    <t>G.3.9.1</t>
  </si>
  <si>
    <t>Cash</t>
  </si>
  <si>
    <t>G.3.9.2</t>
  </si>
  <si>
    <t>Exposures to/guaranteed by governments or quasi governments</t>
  </si>
  <si>
    <t>G.3.9.3</t>
  </si>
  <si>
    <t>Exposures to central banks</t>
  </si>
  <si>
    <t>G.3.9.4</t>
  </si>
  <si>
    <t>Exposures to credit institutions</t>
  </si>
  <si>
    <t>G.3.9.5</t>
  </si>
  <si>
    <t>G.3.9.6</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</si>
  <si>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</si>
  <si>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</si>
  <si>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</si>
  <si>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</si>
  <si>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</si>
  <si>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</si>
  <si>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</si>
  <si>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</si>
  <si>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</si>
  <si>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</si>
  <si>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</si>
  <si>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</si>
  <si>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</si>
  <si>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</si>
  <si>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</si>
  <si>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</si>
  <si>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Canada</t>
  </si>
  <si>
    <t>G.3.10.9</t>
  </si>
  <si>
    <t>Japan</t>
  </si>
  <si>
    <t>G.3.10.10</t>
  </si>
  <si>
    <t>Korea</t>
  </si>
  <si>
    <t>G.3.10.11</t>
  </si>
  <si>
    <t>New Zealand</t>
  </si>
  <si>
    <t>G.3.10.12</t>
  </si>
  <si>
    <t>Singapore</t>
  </si>
  <si>
    <t>G.3.10.13</t>
  </si>
  <si>
    <t>US</t>
  </si>
  <si>
    <t>G.3.10.14</t>
  </si>
  <si>
    <t>G.3.10.15</t>
  </si>
  <si>
    <t>Total EU</t>
  </si>
  <si>
    <t>G.3.10.16</t>
  </si>
  <si>
    <t xml:space="preserve">11. Liquid Assets </t>
  </si>
  <si>
    <t>G.3.11.1</t>
  </si>
  <si>
    <t>Substitute and other marketable assets</t>
  </si>
  <si>
    <t>G.3.11.2</t>
  </si>
  <si>
    <t>Central bank eligible assets</t>
  </si>
  <si>
    <t>G.3.11.3</t>
  </si>
  <si>
    <t>G.3.11.4</t>
  </si>
  <si>
    <t xml:space="preserve">12. Bond List </t>
  </si>
  <si>
    <t>G.3.12.1</t>
  </si>
  <si>
    <t xml:space="preserve">Bond list </t>
  </si>
  <si>
    <t>13. Derivatives &amp; Swaps</t>
  </si>
  <si>
    <t>G.3.13.1</t>
  </si>
  <si>
    <t>Derivatives in the cover pool [notional] (mn)</t>
  </si>
  <si>
    <t>[For completion]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</si>
  <si>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</si>
  <si>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</si>
  <si>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</si>
  <si>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</si>
  <si>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</si>
  <si>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</si>
  <si>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</si>
  <si>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</si>
  <si>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</si>
  <si>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</si>
  <si>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 xml:space="preserve">4. References to Capital Requirements Regulation (CRR) 129(7) </t>
  </si>
  <si>
    <t>Row</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</si>
  <si>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</si>
  <si>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</si>
  <si>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</si>
  <si>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</si>
  <si>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</si>
  <si>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</si>
  <si>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</si>
  <si>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</si>
  <si>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</si>
  <si>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</si>
  <si>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</si>
  <si>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</si>
  <si>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</si>
  <si>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</si>
  <si>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</si>
  <si>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</si>
  <si>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</si>
  <si>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</si>
  <si>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</si>
  <si>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</si>
  <si>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</si>
  <si>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</si>
  <si>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</si>
  <si>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</si>
  <si>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</si>
  <si>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</si>
  <si>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G.5.1.1</t>
  </si>
  <si>
    <t>Exposure to credit institute credit quality step 1 &amp; 2</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</si>
  <si>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</si>
  <si>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</si>
  <si>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</si>
  <si>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</si>
  <si>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</si>
  <si>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</si>
  <si>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</si>
  <si>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</si>
  <si>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</si>
  <si>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</si>
  <si>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</si>
  <si>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</si>
  <si>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</si>
  <si>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</si>
  <si>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</si>
  <si>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o/w Owner-occupied homes</t>
  </si>
  <si>
    <t>OM.7.1.3</t>
  </si>
  <si>
    <t>o/w Holiday houses</t>
  </si>
  <si>
    <t>OM.7.1.4</t>
  </si>
  <si>
    <t>o/w Subsidised Housing</t>
  </si>
  <si>
    <t>OM.7.1.5</t>
  </si>
  <si>
    <t>o/w Cooperative Housing</t>
  </si>
  <si>
    <t>OM.7.1.6</t>
  </si>
  <si>
    <t>o/w Private rental</t>
  </si>
  <si>
    <t>OM.7.1.7</t>
  </si>
  <si>
    <t>o/w Manufacturing and Manual Industries</t>
  </si>
  <si>
    <t>OM.7.1.8</t>
  </si>
  <si>
    <t>o/w Office and Business</t>
  </si>
  <si>
    <t>OM.7.1.9</t>
  </si>
  <si>
    <t>o/w Agriculture</t>
  </si>
  <si>
    <t>OM.7.1.10</t>
  </si>
  <si>
    <t>o/w Social and cultural purposes</t>
  </si>
  <si>
    <t>OM.7.1.11</t>
  </si>
  <si>
    <t>o/w Other</t>
  </si>
  <si>
    <t>2. General Information</t>
  </si>
  <si>
    <t>Residential Loans</t>
  </si>
  <si>
    <t>Commercial Loans</t>
  </si>
  <si>
    <t>Total Mortgages</t>
  </si>
  <si>
    <t>M.7.2.1</t>
  </si>
  <si>
    <t>Number of mortgage loans</t>
  </si>
  <si>
    <t>3. Concentration Risks</t>
  </si>
  <si>
    <t>% Residential Loans</t>
  </si>
  <si>
    <t>% Commercial Loans</t>
  </si>
  <si>
    <t>M.7.3.1</t>
  </si>
  <si>
    <t xml:space="preserve">10 largest exposures </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</si>
  <si>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</si>
  <si>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</si>
  <si>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</si>
  <si>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</si>
  <si>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</si>
  <si>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</si>
  <si>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</si>
  <si>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</si>
  <si>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</si>
  <si>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</si>
  <si>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</si>
  <si>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</si>
  <si>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</si>
  <si>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</si>
  <si>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</si>
  <si>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</si>
  <si>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</si>
  <si>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</si>
  <si>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</si>
  <si>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</si>
  <si>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</si>
  <si>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</si>
  <si>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</si>
  <si>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</si>
  <si>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</si>
  <si>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</si>
  <si>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</si>
  <si>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</si>
  <si>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</si>
  <si>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</si>
  <si>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</si>
  <si>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</si>
  <si>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</si>
  <si>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</si>
  <si>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</si>
  <si>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</si>
  <si>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</si>
  <si>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</si>
  <si>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</si>
  <si>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</si>
  <si>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</si>
  <si>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</si>
  <si>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</si>
  <si>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</si>
  <si>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</si>
  <si>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</si>
  <si>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</si>
  <si>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</si>
  <si>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</si>
  <si>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</si>
  <si>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</si>
  <si>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</si>
  <si>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</si>
  <si>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</si>
  <si>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</si>
  <si>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</si>
  <si>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</si>
  <si>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United Kingdom</t>
  </si>
  <si>
    <t>M.7.4.30</t>
  </si>
  <si>
    <t>M.7.4.31</t>
  </si>
  <si>
    <t>Iceland</t>
  </si>
  <si>
    <t>M.7.4.32</t>
  </si>
  <si>
    <t>Liechtenstein</t>
  </si>
  <si>
    <t>M.7.4.33</t>
  </si>
  <si>
    <t>Norway</t>
  </si>
  <si>
    <t>M.7.4.34</t>
  </si>
  <si>
    <t>M.7.4.35</t>
  </si>
  <si>
    <t>M.7.4.36</t>
  </si>
  <si>
    <t>M.7.4.37</t>
  </si>
  <si>
    <t>M.7.4.38</t>
  </si>
  <si>
    <t>M.7.4.39</t>
  </si>
  <si>
    <t>M.7.4.40</t>
  </si>
  <si>
    <t>M.7.4.41</t>
  </si>
  <si>
    <t>M.7.4.42</t>
  </si>
  <si>
    <t>M.7.4.43</t>
  </si>
  <si>
    <t>M.7.4.44</t>
  </si>
  <si>
    <t>OM.7.4.1</t>
  </si>
  <si>
    <t>o/w Greenland</t>
  </si>
  <si>
    <t>OM.7.4.2</t>
  </si>
  <si>
    <t>o/w Faroe Islands</t>
  </si>
  <si>
    <t>5. Breakdown by domestic regions</t>
  </si>
  <si>
    <t>M.7.5.1</t>
  </si>
  <si>
    <t>M.7.5.2</t>
  </si>
  <si>
    <t>M.7.5.3</t>
  </si>
  <si>
    <t>M.7.5.4</t>
  </si>
  <si>
    <t>M.7.5.5</t>
  </si>
  <si>
    <t>6. Breakdown by Interest Rate</t>
  </si>
  <si>
    <t>M.7.6.1</t>
  </si>
  <si>
    <t>Fixed rate</t>
  </si>
  <si>
    <t>M.7.6.2</t>
  </si>
  <si>
    <t>Floating rate</t>
  </si>
  <si>
    <t>M.7.6.3</t>
  </si>
  <si>
    <t>OM.7.6.1</t>
  </si>
  <si>
    <t>OM.7.6.2</t>
  </si>
  <si>
    <t>o/w Index loans</t>
  </si>
  <si>
    <t>OM.7.6.3</t>
  </si>
  <si>
    <t>o/w Adjustable Rate Mortgages</t>
  </si>
  <si>
    <t>OM.7.6.4</t>
  </si>
  <si>
    <t>o/w Money market based loans</t>
  </si>
  <si>
    <t>OM.7.6.5</t>
  </si>
  <si>
    <t xml:space="preserve">o/w Non capped floaters </t>
  </si>
  <si>
    <t>OM.7.6.6</t>
  </si>
  <si>
    <t xml:space="preserve">o/w Capped floaters </t>
  </si>
  <si>
    <t>7. Breakdown by Repayment Type</t>
  </si>
  <si>
    <t>M.7.7.1</t>
  </si>
  <si>
    <t>Bullet / interest only</t>
  </si>
  <si>
    <t>M.7.7.2</t>
  </si>
  <si>
    <t>Amortising</t>
  </si>
  <si>
    <t>M.7.7.3</t>
  </si>
  <si>
    <t xml:space="preserve">8. Loan Seasoning </t>
  </si>
  <si>
    <t>M.7.8.1</t>
  </si>
  <si>
    <t>Up to 12months</t>
  </si>
  <si>
    <t>M.7.8.2</t>
  </si>
  <si>
    <t>M.7.8.3</t>
  </si>
  <si>
    <t>M.7.8.4</t>
  </si>
  <si>
    <t>M.7.8.5</t>
  </si>
  <si>
    <t>9. Non-Performing Loans (NPLs)</t>
  </si>
  <si>
    <t>M.7.9.1</t>
  </si>
  <si>
    <t>% NPLs</t>
  </si>
  <si>
    <t>10. Loan Size Information</t>
  </si>
  <si>
    <t>Nominal</t>
  </si>
  <si>
    <t>Number of Loans</t>
  </si>
  <si>
    <t>% No. of Loans</t>
  </si>
  <si>
    <t>M.7A.10.1</t>
  </si>
  <si>
    <t>Average loan size (000s)</t>
  </si>
  <si>
    <t>By buckets (mn):</t>
  </si>
  <si>
    <t>M.7A.10.2</t>
  </si>
  <si>
    <t>M.7A.10.3</t>
  </si>
  <si>
    <t>M.7A.10.4</t>
  </si>
  <si>
    <t>M.7A.10.5</t>
  </si>
  <si>
    <t>M.7A.10.6</t>
  </si>
  <si>
    <t>M.7A.10.7</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</si>
  <si>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</si>
  <si>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</si>
  <si>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</si>
  <si>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</si>
  <si>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</si>
  <si>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</si>
  <si>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</si>
  <si>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</si>
  <si>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</si>
  <si>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</si>
  <si>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</si>
  <si>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</si>
  <si>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</si>
  <si>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</si>
  <si>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</si>
  <si>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</si>
  <si>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</si>
  <si>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</si>
  <si>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</si>
  <si>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</si>
  <si>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</si>
  <si>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</si>
  <si>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o/w &gt;100 - &lt;=110 %</t>
  </si>
  <si>
    <t>o/w &gt;110 - &lt;=120 %</t>
  </si>
  <si>
    <t>o/w &gt;120 - &lt;=130 %</t>
  </si>
  <si>
    <t>o/w &gt;130 - &lt;=140 %</t>
  </si>
  <si>
    <t>o/w &gt;140 - &lt;=150 %</t>
  </si>
  <si>
    <t>o/w &gt;150 %</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</si>
  <si>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</si>
  <si>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</si>
  <si>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</si>
  <si>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</si>
  <si>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</si>
  <si>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</si>
  <si>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</si>
  <si>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</si>
  <si>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</si>
  <si>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</si>
  <si>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</si>
  <si>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</si>
  <si>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</si>
  <si>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</si>
  <si>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</si>
  <si>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</si>
  <si>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</si>
  <si>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13. Breakdown by type</t>
  </si>
  <si>
    <t>M.7A.13.1</t>
  </si>
  <si>
    <t>Owner occupied</t>
  </si>
  <si>
    <t>M.7A.13.2</t>
  </si>
  <si>
    <t>Second home/Holiday houses</t>
  </si>
  <si>
    <t>M.7A.13.3</t>
  </si>
  <si>
    <t>Buy-to-let/Non-owner occupied</t>
  </si>
  <si>
    <t>M.7A.13.4</t>
  </si>
  <si>
    <t>OM.7A.13.1</t>
  </si>
  <si>
    <t>o/w Subsidised housing</t>
  </si>
  <si>
    <t>OM.7A.13.2</t>
  </si>
  <si>
    <t>OM.7A.13.3</t>
  </si>
  <si>
    <t xml:space="preserve">o/w Multi-family housing </t>
  </si>
  <si>
    <t>OM.7A.13.4</t>
  </si>
  <si>
    <t xml:space="preserve">o/w Buildings under construction </t>
  </si>
  <si>
    <t>OM.7A.13.5</t>
  </si>
  <si>
    <t>o/w Buildings land</t>
  </si>
  <si>
    <t>14. Loan by Ranking</t>
  </si>
  <si>
    <t>M.7A.14.1</t>
  </si>
  <si>
    <t>1st lien</t>
  </si>
  <si>
    <t>M.7A.14.2</t>
  </si>
  <si>
    <t>Guaranteed</t>
  </si>
  <si>
    <t>M.7A.14.3</t>
  </si>
  <si>
    <t>7B Commercial Cover Pool</t>
  </si>
  <si>
    <t>15. Loan Size Information</t>
  </si>
  <si>
    <t>M.7B.15.1</t>
  </si>
  <si>
    <t>M.7B.15.2</t>
  </si>
  <si>
    <t>M.7B.15.3</t>
  </si>
  <si>
    <t>M.7B.15.4</t>
  </si>
  <si>
    <t>M.7B.15.5</t>
  </si>
  <si>
    <t>M.7B.15.6</t>
  </si>
  <si>
    <t>M.7B.15.7</t>
  </si>
  <si>
    <t>M.7B.15.26</t>
  </si>
  <si>
    <t xml:space="preserve">16. Loan to Value (LTV) Information - UNINDEXED </t>
  </si>
  <si>
    <t>M.7B.16.1</t>
  </si>
  <si>
    <t>M.7B.16.2</t>
  </si>
  <si>
    <t>M.7B.16.3</t>
  </si>
  <si>
    <t>M.7B.16.4</t>
  </si>
  <si>
    <t>M.7B.16.5</t>
  </si>
  <si>
    <t>M.7B.16.6</t>
  </si>
  <si>
    <t>M.7B.16.7</t>
  </si>
  <si>
    <t>M.7B.16.8</t>
  </si>
  <si>
    <t>M.7B.16.9</t>
  </si>
  <si>
    <t>M.7B.16.10</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</si>
  <si>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</si>
  <si>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</si>
  <si>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</si>
  <si>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</si>
  <si>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</si>
  <si>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</si>
  <si>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</si>
  <si>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</si>
  <si>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</si>
  <si>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</si>
  <si>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</si>
  <si>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</si>
  <si>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</si>
  <si>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</si>
  <si>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</si>
  <si>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</si>
  <si>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</si>
  <si>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18. Breakdown by Type</t>
  </si>
  <si>
    <t>% Commercial loans</t>
  </si>
  <si>
    <t>M.7B.18.1</t>
  </si>
  <si>
    <t>Retail</t>
  </si>
  <si>
    <t>M.7B.18.2</t>
  </si>
  <si>
    <t>Office</t>
  </si>
  <si>
    <t>M.7B.18.3</t>
  </si>
  <si>
    <t>Hotel/Tourism</t>
  </si>
  <si>
    <t>M.7B.18.4</t>
  </si>
  <si>
    <t>Shopping malls</t>
  </si>
  <si>
    <t>M.7B.18.5</t>
  </si>
  <si>
    <t>Industry</t>
  </si>
  <si>
    <t>M.7B.18.6</t>
  </si>
  <si>
    <t>M.7B.18.7</t>
  </si>
  <si>
    <t>Other commercially used</t>
  </si>
  <si>
    <t>M.7B.18.8</t>
  </si>
  <si>
    <t>Land</t>
  </si>
  <si>
    <t>M.7B.18.9</t>
  </si>
  <si>
    <t>Property developers / Bulding under construction</t>
  </si>
  <si>
    <t>M.7B.18.10</t>
  </si>
  <si>
    <t>C. Harmonised Transparency Template - Glossary</t>
  </si>
  <si>
    <t>The definitions below reflect the national specificities</t>
  </si>
  <si>
    <t>1. Glossary - Standard Harmonised Items</t>
  </si>
  <si>
    <t>[Insert Definition Below]</t>
  </si>
  <si>
    <t>HG.1.1</t>
  </si>
  <si>
    <t>OC Calculation: Actual</t>
  </si>
  <si>
    <t>Total value of cover pool subtracted nominal value of covered bonds</t>
  </si>
  <si>
    <t>HG.1.2</t>
  </si>
  <si>
    <t>OC Calculation: Legal minimum</t>
  </si>
  <si>
    <t>Minimum legal required OC of RWA</t>
  </si>
  <si>
    <t>HG.1.3</t>
  </si>
  <si>
    <t>OC Calculation: Committed</t>
  </si>
  <si>
    <t>ND2</t>
  </si>
  <si>
    <t>HG.1.4</t>
  </si>
  <si>
    <t>Interest Rate Types</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</si>
  <si>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</si>
  <si>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HG.1.5</t>
  </si>
  <si>
    <t>Maturity Buckets of Cover assets [i.e. how is the contractual and/or expected maturity defined? What assumptions eg, in terms of prepayments? etc.]</t>
  </si>
  <si>
    <t>Only contratual maturity is relevant and reported. Early repayments happens at borrowes discretion is among other thing depending on interest rate developments and cannot be anticipated by issuer.</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</si>
  <si>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</si>
  <si>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</si>
  <si>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</si>
  <si>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</si>
  <si>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 xml:space="preserve">LTV is reportet continuously. The loans are distributed from the start ltv of the loan to the marginal ltv. This means that, if the loan is first rank, it is distributed proportionaly by bracket size from 0 to the marginal </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</si>
  <si>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</si>
  <si>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</si>
  <si>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</si>
  <si>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</si>
  <si>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</si>
  <si>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</si>
  <si>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Minimum once pr. year for commercial properties. Minimum once every third year for owner occupied.</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</si>
  <si>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</si>
  <si>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</si>
  <si>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</si>
  <si>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</si>
  <si>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</si>
  <si>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</si>
  <si>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</si>
  <si>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</si>
  <si>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</si>
  <si>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</si>
  <si>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</si>
  <si>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</si>
  <si>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</si>
  <si>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</si>
  <si>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</si>
  <si>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</si>
  <si>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HG.2.2</t>
  </si>
  <si>
    <t>Not relevant for the issuer and/or CB programme at the present time</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</si>
  <si>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</si>
  <si>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</si>
  <si>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</si>
  <si>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</si>
  <si>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</si>
  <si>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</si>
  <si>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</si>
  <si>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</si>
  <si>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</si>
  <si>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</si>
  <si>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</si>
  <si>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</si>
  <si>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</si>
  <si>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Lending, by-loan to-value (LTV), current property value, DKKbn (Entire loan entered under the top LTV bracket)</t>
  </si>
  <si>
    <t>Lending, by-loan to-value (LTV), current property value, Per cent (Entire loan entered under the top LTV bracket)</t>
  </si>
  <si>
    <t>Lending, by-loan to-value (LTV), current property value, PER CENT (Entire loan entered under the top LTV bracket)</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</si>
  <si>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 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</si>
  <si>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Reporting Date: 21/02/2017</t>
  </si>
  <si>
    <t>Cut-off Date: 31/12/2016</t>
  </si>
  <si>
    <t>Intra-group</t>
  </si>
  <si>
    <t>Q4 2016</t>
  </si>
  <si>
    <t>Q3 2016</t>
  </si>
  <si>
    <t>Q2 2016</t>
  </si>
  <si>
    <t>Q1 2016</t>
  </si>
  <si>
    <t>Note: 90-days arrear as of Q4 2016  (See definition in table X1)</t>
  </si>
  <si>
    <t>31 December 2016</t>
  </si>
  <si>
    <t>OG.3.2.1</t>
  </si>
  <si>
    <t>Optional information e.g. Asset Coverage Test (ACT)</t>
  </si>
  <si>
    <t>OG.3.2.2</t>
  </si>
  <si>
    <t>Optional information e.g. OC (NPV basis)</t>
  </si>
  <si>
    <t>As a per cent of Risk Weigthed Assets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</si>
</sst>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 #,##0_ ;_ * \-#,##0_ ;_ * &quot;-&quot;??_ ;_ @_ "/>
    <numFmt numFmtId="165" formatCode="_ * #,##0.0_ ;_ * \-#,##0.0_ ;_ * &quot;-&quot;??_ ;_ @_ "/>
    <numFmt numFmtId="166" formatCode="0.0"/>
    <numFmt numFmtId="167" formatCode="0.0%"/>
    <numFmt numFmtId="168" formatCode="dd/mmm/yyyy"/>
    <numFmt numFmtId="169" formatCode="#,##0.0"/>
  </numFmts>
  <fonts count="73"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2"/>
      <color theme="1"/>
      <name val="Calibri"/>
      <family val="2"/>
      <scheme val="minor"/>
    </font>
    <font>
      <sz val="8"/>
      <color theme="1"/>
      <name val="Calibri"/>
      <family val="2"/>
      <scheme val="minor"/>
    </font>
    <font>
      <i/>
      <sz val="8"/>
      <color theme="1"/>
      <name val="Calibri"/>
      <family val="2"/>
      <scheme val="minor"/>
    </font>
    <font>
      <b/>
      <sz val="12"/>
      <color rgb="FF000000"/>
      <name val="Calibri"/>
      <family val="2"/>
      <scheme val="minor"/>
    </font>
    <font>
      <b/>
      <sz val="11"/>
      <color rgb="FF000000"/>
      <name val="Calibri"/>
      <family val="2"/>
      <scheme val="minor"/>
    </font>
    <font>
      <sz val="11"/>
      <color rgb="FF000000"/>
      <name val="Calibri"/>
      <family val="2"/>
      <scheme val="minor"/>
    </font>
    <font>
      <i/>
      <sz val="11"/>
      <color rgb="FF000000"/>
      <name val="Calibri"/>
      <family val="2"/>
      <scheme val="minor"/>
    </font>
    <font>
      <sz val="12"/>
      <color theme="1"/>
      <name val="Calibri"/>
      <family val="2"/>
      <scheme val="minor"/>
    </font>
    <font>
      <b/>
      <vertAlign val="superscript"/>
      <sz val="12"/>
      <color theme="1"/>
      <name val="Calibri"/>
      <family val="2"/>
      <scheme val="minor"/>
    </font>
    <font>
      <b/>
      <sz val="9"/>
      <color rgb="FF000000"/>
      <name val="Arial"/>
      <family val="2"/>
    </font>
    <font>
      <b/>
      <sz val="14"/>
      <color theme="0" tint="-0.499984740745262"/>
      <name val="Arial"/>
      <family val="2"/>
    </font>
    <font>
      <b/>
      <sz val="11"/>
      <color rgb="FF000000"/>
      <name val="Arial"/>
      <family val="2"/>
    </font>
    <font>
      <b/>
      <i/>
      <sz val="11"/>
      <color rgb="FF000000"/>
      <name val="Arial"/>
      <family val="2"/>
    </font>
    <font>
      <b/>
      <i/>
      <sz val="11"/>
      <name val="Arial"/>
      <family val="2"/>
    </font>
    <font>
      <i/>
      <sz val="10"/>
      <color theme="1"/>
      <name val="Calibri"/>
      <family val="2"/>
      <scheme val="minor"/>
    </font>
    <font>
      <b/>
      <i/>
      <sz val="11"/>
      <color theme="1"/>
      <name val="Calibri"/>
      <family val="2"/>
      <scheme val="minor"/>
    </font>
    <font>
      <b/>
      <sz val="12"/>
      <color theme="0" tint="-0.499984740745262"/>
      <name val="Arial"/>
      <family val="2"/>
    </font>
    <font>
      <u/>
      <sz val="9.35"/>
      <color theme="10"/>
      <name val="Calibri"/>
      <family val="2"/>
    </font>
    <font>
      <sz val="10"/>
      <name val="Arial"/>
      <family val="2"/>
    </font>
    <font>
      <sz val="8"/>
      <name val="Arial"/>
      <family val="2"/>
    </font>
    <font>
      <sz val="11"/>
      <color rgb="FFFF0000"/>
      <name val="Calibri"/>
      <family val="2"/>
      <scheme val="minor"/>
    </font>
    <font>
      <b/>
      <i/>
      <sz val="11"/>
      <color rgb="FFFF0000"/>
      <name val="Calibri"/>
      <family val="2"/>
      <scheme val="minor"/>
    </font>
    <font>
      <b/>
      <sz val="8"/>
      <name val="Arial"/>
      <family val="2"/>
    </font>
    <font>
      <b/>
      <sz val="28"/>
      <color theme="1"/>
      <name val="Arial"/>
      <family val="2"/>
    </font>
    <font>
      <b/>
      <sz val="10"/>
      <color theme="1"/>
      <name val="Arial"/>
      <family val="2"/>
    </font>
    <font>
      <b/>
      <sz val="16"/>
      <color theme="0" tint="-0.499984740745262"/>
      <name val="Arial"/>
      <family val="2"/>
    </font>
    <font>
      <sz val="11"/>
      <name val="Calibri"/>
      <family val="2"/>
      <scheme val="minor"/>
    </font>
    <font>
      <sz val="11"/>
      <name val="Calibri"/>
      <family val="2"/>
    </font>
    <font>
      <i/>
      <sz val="11"/>
      <name val="Calibri"/>
      <family val="2"/>
      <scheme val="minor"/>
    </font>
    <font>
      <b/>
      <sz val="12"/>
      <name val="Calibri"/>
      <family val="2"/>
      <scheme val="minor"/>
    </font>
    <font>
      <b/>
      <i/>
      <sz val="11"/>
      <name val="Calibri"/>
      <family val="2"/>
      <scheme val="minor"/>
    </font>
    <font>
      <b/>
      <sz val="11"/>
      <name val="Calibri"/>
      <family val="2"/>
      <scheme val="minor"/>
    </font>
    <font>
      <sz val="10"/>
      <color theme="1"/>
      <name val="Calibri"/>
      <family val="2"/>
      <scheme val="minor"/>
    </font>
    <font>
      <b/>
      <sz val="11"/>
      <color theme="1" tint="0.499984740745262"/>
      <name val="Calibri"/>
      <family val="2"/>
      <scheme val="minor"/>
    </font>
    <font>
      <b/>
      <u/>
      <sz val="11"/>
      <color theme="1"/>
      <name val="Calibri"/>
      <family val="2"/>
      <scheme val="minor"/>
    </font>
    <font>
      <u/>
      <sz val="11"/>
      <color theme="10"/>
      <name val="Calibri"/>
      <family val="2"/>
      <scheme val="minor"/>
    </font>
    <font>
      <sz val="8"/>
      <color rgb="FF000000"/>
      <name val="Arial"/>
      <family val="2"/>
    </font>
    <font>
      <sz val="7"/>
      <color theme="1"/>
      <name val="Times New Roman"/>
      <family val="1"/>
    </font>
    <font>
      <sz val="11"/>
      <color theme="1"/>
      <name val="Arial"/>
      <family val="2"/>
    </font>
    <font>
      <sz val="12"/>
      <color theme="1"/>
      <name val="Times New Roman"/>
      <family val="1"/>
    </font>
    <font>
      <b/>
      <sz val="10"/>
      <color rgb="FF000000"/>
      <name val="Arial"/>
      <family val="2"/>
    </font>
    <font>
      <b/>
      <i/>
      <sz val="10"/>
      <color rgb="FF000000"/>
      <name val="Arial"/>
      <family val="2"/>
    </font>
    <font>
      <u/>
      <sz val="11"/>
      <color theme="1"/>
      <name val="Calibri"/>
      <family val="2"/>
      <scheme val="minor"/>
    </font>
    <font>
      <sz val="11"/>
      <color theme="1"/>
      <name val="Calibri"/>
      <family val="2"/>
    </font>
    <font>
      <b/>
      <sz val="12"/>
      <color rgb="FF000000"/>
      <name val="Calibri"/>
      <family val="2"/>
    </font>
    <font>
      <b/>
      <sz val="11"/>
      <color rgb="FF000000"/>
      <name val="Calibri"/>
      <family val="2"/>
    </font>
    <font>
      <sz val="11"/>
      <color rgb="FF000000"/>
      <name val="Calibri"/>
      <family val="2"/>
    </font>
    <font>
      <u/>
      <sz val="11"/>
      <color theme="10"/>
      <name val="Calibri"/>
      <family val="2"/>
    </font>
    <font>
      <u/>
      <sz val="1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b/>
      <sz val="14"/>
      <color theme="0"/>
      <name val="Calibri"/>
      <family val="2"/>
      <scheme val="minor"/>
    </font>
    <font>
      <b/>
      <u/>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i/>
      <sz val="9"/>
      <name val="Calibri"/>
      <family val="2"/>
      <scheme val="minor"/>
    </font>
    <font>
      <sz val="11"/>
      <color theme="6" tint="-0.249977111117893"/>
      <name val="Calibri"/>
      <family val="2"/>
      <scheme val="minor"/>
    </font>
    <font>
      <b/>
      <i/>
      <sz val="14"/>
      <color theme="0"/>
      <name val="Calibri"/>
      <family val="2"/>
      <scheme val="minor"/>
    </font>
    <font>
      <sz val="9"/>
      <name val="Calibri"/>
      <family val="2"/>
      <scheme val="minor"/>
    </font>
    <font>
      <b/>
      <sz val="9"/>
      <name val="Calibri"/>
      <family val="2"/>
      <scheme val="minor"/>
    </font>
    <font>
      <u/>
      <sz val="9.35"/>
      <color theme="0"/>
      <name val="Calibri"/>
      <family val="2"/>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
      <patternFill patternType="solid">
        <fgColor rgb="FFE36E00"/>
        <bgColor indexed="64"/>
      </patternFill>
    </fill>
    <fill>
      <patternFill patternType="solid">
        <fgColor rgb="FF243386"/>
        <bgColor indexed="64"/>
      </patternFill>
    </fill>
    <fill>
      <patternFill patternType="solid">
        <fgColor theme="9" tint="0.39997558519241921"/>
        <bgColor indexed="64"/>
      </patternFill>
    </fill>
    <fill>
      <patternFill patternType="solid">
        <fgColor rgb="FF847A75"/>
        <bgColor indexed="64"/>
      </patternFill>
    </fill>
    <fill>
      <patternFill patternType="solid">
        <fgColor rgb="FFFFC000"/>
        <bgColor indexed="64"/>
      </patternFill>
    </fill>
  </fills>
  <borders count="5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alignment vertical="top"/>
      <protection locked="0"/>
    </xf>
    <xf numFmtId="0" fontId="22" fillId="0" borderId="0"/>
    <xf numFmtId="0" fontId="23" fillId="0" borderId="0"/>
    <xf numFmtId="0" fontId="23" fillId="0" borderId="0"/>
    <xf numFmtId="0" fontId="39" fillId="0" borderId="0" applyNumberFormat="0" applyFill="0" applyBorder="0" applyAlignment="0" applyProtection="0"/>
    <xf numFmtId="43" fontId="1" fillId="0" borderId="0" applyFont="0" applyFill="0" applyBorder="0" applyAlignment="0" applyProtection="0"/>
    <xf numFmtId="0" fontId="21" fillId="0" borderId="0" applyNumberFormat="0" applyFill="0" applyBorder="0" applyAlignment="0" applyProtection="0">
      <alignment vertical="top"/>
      <protection locked="0"/>
    </xf>
    <xf numFmtId="0" fontId="22" fillId="0" borderId="0"/>
    <xf numFmtId="0" fontId="22" fillId="0" borderId="0"/>
    <xf numFmtId="0" fontId="1" fillId="0" borderId="0"/>
    <xf numFmtId="0" fontId="22" fillId="0" borderId="0">
      <alignment horizontal="left" wrapText="1"/>
    </xf>
  </cellStyleXfs>
  <cellXfs count="487">
    <xf numFmtId="0" fontId="0" fillId="0" borderId="0" xfId="0"/>
    <xf numFmtId="0" fontId="0" fillId="2" borderId="1" xfId="0" applyFill="1" applyBorder="1"/>
    <xf numFmtId="0" fontId="9" fillId="2" borderId="0" xfId="0" applyFont="1" applyFill="1" applyBorder="1" applyAlignment="1">
      <alignment vertical="center" wrapText="1"/>
    </xf>
    <xf numFmtId="0" fontId="0" fillId="3" borderId="0" xfId="0" applyFont="1" applyFill="1"/>
    <xf numFmtId="0" fontId="10" fillId="3" borderId="0" xfId="0" applyFont="1" applyFill="1" applyBorder="1" applyAlignment="1">
      <alignment horizontal="justify" vertical="center" wrapText="1"/>
    </xf>
    <xf numFmtId="0" fontId="8" fillId="3" borderId="0" xfId="0" applyFont="1" applyFill="1" applyBorder="1" applyAlignment="1">
      <alignment vertical="center"/>
    </xf>
    <xf numFmtId="0" fontId="0" fillId="3" borderId="0" xfId="0" applyFont="1" applyFill="1" applyBorder="1"/>
    <xf numFmtId="0" fontId="14" fillId="3" borderId="0" xfId="0" applyFont="1" applyFill="1" applyBorder="1" applyAlignment="1">
      <alignment horizontal="justify" vertical="center" wrapText="1"/>
    </xf>
    <xf numFmtId="0" fontId="7" fillId="3" borderId="0" xfId="0" applyFont="1" applyFill="1" applyBorder="1" applyAlignment="1"/>
    <xf numFmtId="0" fontId="10" fillId="2" borderId="0" xfId="0" applyFont="1" applyFill="1" applyBorder="1" applyAlignment="1">
      <alignment vertical="center"/>
    </xf>
    <xf numFmtId="0" fontId="9" fillId="3" borderId="0" xfId="0" applyFont="1" applyFill="1" applyBorder="1" applyAlignment="1">
      <alignment vertical="center" wrapText="1"/>
    </xf>
    <xf numFmtId="0" fontId="0" fillId="3" borderId="0" xfId="0" applyFont="1" applyFill="1" applyBorder="1" applyAlignment="1">
      <alignment vertical="center" wrapText="1"/>
    </xf>
    <xf numFmtId="0" fontId="9" fillId="3" borderId="1" xfId="0" applyFont="1" applyFill="1" applyBorder="1" applyAlignment="1">
      <alignment vertical="center" wrapText="1"/>
    </xf>
    <xf numFmtId="0" fontId="9" fillId="3" borderId="1" xfId="0" applyFont="1" applyFill="1" applyBorder="1" applyAlignment="1">
      <alignment horizontal="left" vertical="center" wrapText="1" indent="3"/>
    </xf>
    <xf numFmtId="0" fontId="9" fillId="3" borderId="3" xfId="0" applyFont="1" applyFill="1" applyBorder="1" applyAlignment="1">
      <alignment vertical="center" wrapText="1"/>
    </xf>
    <xf numFmtId="0" fontId="9" fillId="3" borderId="2" xfId="0" applyFont="1" applyFill="1" applyBorder="1" applyAlignment="1">
      <alignment vertical="center" wrapText="1"/>
    </xf>
    <xf numFmtId="0" fontId="0" fillId="3" borderId="2" xfId="0" applyFont="1" applyFill="1" applyBorder="1" applyAlignment="1">
      <alignment vertical="center" wrapText="1"/>
    </xf>
    <xf numFmtId="0" fontId="9" fillId="3" borderId="0" xfId="0" applyFont="1" applyFill="1" applyBorder="1" applyAlignment="1">
      <alignment horizontal="justify" vertical="center" wrapText="1"/>
    </xf>
    <xf numFmtId="0" fontId="9" fillId="3" borderId="0" xfId="0" applyFont="1" applyFill="1" applyBorder="1" applyAlignment="1">
      <alignment horizontal="left" vertical="center" wrapText="1" indent="6"/>
    </xf>
    <xf numFmtId="0" fontId="8" fillId="2" borderId="0" xfId="0" applyFont="1" applyFill="1" applyBorder="1" applyAlignment="1">
      <alignment horizontal="justify" vertical="center" wrapText="1"/>
    </xf>
    <xf numFmtId="0" fontId="16" fillId="2" borderId="0" xfId="0" applyFont="1" applyFill="1" applyBorder="1" applyAlignment="1">
      <alignment horizontal="justify" vertical="center" wrapText="1"/>
    </xf>
    <xf numFmtId="165" fontId="0" fillId="3" borderId="0" xfId="1" applyNumberFormat="1" applyFont="1" applyFill="1" applyBorder="1" applyAlignment="1">
      <alignment vertical="top" wrapText="1"/>
    </xf>
    <xf numFmtId="165" fontId="0" fillId="3" borderId="0" xfId="1" applyNumberFormat="1" applyFont="1" applyFill="1" applyBorder="1" applyAlignment="1">
      <alignment horizontal="center" vertical="top" wrapText="1"/>
    </xf>
    <xf numFmtId="165" fontId="0" fillId="3" borderId="1" xfId="1" applyNumberFormat="1" applyFont="1" applyFill="1" applyBorder="1" applyAlignment="1">
      <alignment vertical="top" wrapText="1"/>
    </xf>
    <xf numFmtId="164" fontId="9" fillId="3" borderId="1" xfId="0" applyNumberFormat="1" applyFont="1" applyFill="1" applyBorder="1" applyAlignment="1">
      <alignment vertical="center" wrapText="1"/>
    </xf>
    <xf numFmtId="0" fontId="2" fillId="3" borderId="0" xfId="0" applyFont="1" applyFill="1" applyBorder="1" applyAlignment="1">
      <alignment vertical="center"/>
    </xf>
    <xf numFmtId="0" fontId="0" fillId="3" borderId="2" xfId="0" applyFont="1" applyFill="1" applyBorder="1"/>
    <xf numFmtId="0" fontId="9" fillId="3" borderId="0" xfId="0" applyFont="1" applyFill="1" applyBorder="1" applyAlignment="1">
      <alignment vertical="center"/>
    </xf>
    <xf numFmtId="0" fontId="0" fillId="3" borderId="0" xfId="0" applyFont="1" applyFill="1" applyBorder="1" applyAlignment="1">
      <alignment vertical="center"/>
    </xf>
    <xf numFmtId="0" fontId="15" fillId="2" borderId="0" xfId="0" applyFont="1" applyFill="1" applyBorder="1" applyAlignment="1">
      <alignment horizontal="center" vertical="center" wrapText="1"/>
    </xf>
    <xf numFmtId="0" fontId="16" fillId="2" borderId="0" xfId="0" applyFont="1" applyFill="1" applyBorder="1" applyAlignment="1">
      <alignment horizontal="left" vertical="center" wrapText="1"/>
    </xf>
    <xf numFmtId="0" fontId="0" fillId="3" borderId="1" xfId="0" applyFont="1" applyFill="1" applyBorder="1"/>
    <xf numFmtId="0" fontId="9" fillId="3" borderId="1" xfId="0" applyFont="1" applyFill="1" applyBorder="1" applyAlignment="1">
      <alignment vertical="center"/>
    </xf>
    <xf numFmtId="0" fontId="0" fillId="3" borderId="1" xfId="0" applyFont="1" applyFill="1" applyBorder="1" applyAlignment="1">
      <alignment vertical="center"/>
    </xf>
    <xf numFmtId="0" fontId="11" fillId="3" borderId="0" xfId="0" applyFont="1" applyFill="1" applyBorder="1" applyAlignment="1">
      <alignment vertical="center"/>
    </xf>
    <xf numFmtId="0" fontId="0" fillId="3" borderId="0" xfId="0" applyFont="1" applyFill="1" applyBorder="1" applyAlignment="1">
      <alignment horizontal="center" vertical="center"/>
    </xf>
    <xf numFmtId="0" fontId="9" fillId="3" borderId="0" xfId="0" applyFont="1" applyFill="1" applyBorder="1" applyAlignment="1">
      <alignment horizontal="right" vertical="center"/>
    </xf>
    <xf numFmtId="0" fontId="9" fillId="3" borderId="0" xfId="0" applyFont="1" applyFill="1" applyBorder="1" applyAlignment="1">
      <alignment horizontal="right" vertical="center" wrapText="1"/>
    </xf>
    <xf numFmtId="0" fontId="18" fillId="3" borderId="0" xfId="0" applyFont="1" applyFill="1" applyBorder="1"/>
    <xf numFmtId="0" fontId="18" fillId="3" borderId="0" xfId="0" applyFont="1" applyFill="1" applyBorder="1" applyAlignment="1">
      <alignment vertical="center"/>
    </xf>
    <xf numFmtId="0" fontId="14" fillId="2" borderId="0" xfId="0" applyFont="1" applyFill="1" applyBorder="1" applyAlignment="1">
      <alignment horizontal="justify" vertical="center" wrapText="1"/>
    </xf>
    <xf numFmtId="0" fontId="14" fillId="3" borderId="0" xfId="0" applyFont="1" applyFill="1" applyBorder="1" applyAlignment="1">
      <alignment horizontal="left" vertical="center"/>
    </xf>
    <xf numFmtId="0" fontId="16" fillId="3" borderId="0" xfId="0" applyFont="1" applyFill="1" applyBorder="1" applyAlignment="1">
      <alignment horizontal="justify" vertical="center" wrapText="1"/>
    </xf>
    <xf numFmtId="0" fontId="17" fillId="3" borderId="0" xfId="0" applyFont="1" applyFill="1" applyBorder="1" applyAlignment="1">
      <alignment vertical="center"/>
    </xf>
    <xf numFmtId="0" fontId="4" fillId="3" borderId="0" xfId="0" applyFont="1" applyFill="1" applyBorder="1"/>
    <xf numFmtId="0" fontId="0" fillId="3" borderId="0" xfId="0" applyFill="1" applyBorder="1"/>
    <xf numFmtId="0" fontId="0" fillId="3" borderId="0" xfId="0" applyFill="1"/>
    <xf numFmtId="0" fontId="3" fillId="3" borderId="0" xfId="0" applyFont="1" applyFill="1" applyAlignment="1">
      <alignment horizontal="right"/>
    </xf>
    <xf numFmtId="14" fontId="3" fillId="3" borderId="0" xfId="0" applyNumberFormat="1" applyFont="1" applyFill="1" applyAlignment="1">
      <alignment horizontal="left"/>
    </xf>
    <xf numFmtId="0" fontId="3" fillId="3" borderId="0" xfId="0" applyFont="1" applyFill="1"/>
    <xf numFmtId="0" fontId="0" fillId="3" borderId="1" xfId="0" applyFill="1" applyBorder="1"/>
    <xf numFmtId="0" fontId="0" fillId="3" borderId="2" xfId="0" applyFill="1" applyBorder="1"/>
    <xf numFmtId="164" fontId="0" fillId="3" borderId="2" xfId="1" applyNumberFormat="1" applyFont="1" applyFill="1" applyBorder="1"/>
    <xf numFmtId="164" fontId="2" fillId="3" borderId="2" xfId="1" applyNumberFormat="1" applyFont="1" applyFill="1" applyBorder="1"/>
    <xf numFmtId="165" fontId="0" fillId="3" borderId="2" xfId="1" applyNumberFormat="1" applyFont="1" applyFill="1" applyBorder="1"/>
    <xf numFmtId="165" fontId="2" fillId="3" borderId="2" xfId="1" applyNumberFormat="1" applyFont="1" applyFill="1" applyBorder="1"/>
    <xf numFmtId="0" fontId="19" fillId="2" borderId="1" xfId="0" applyFont="1" applyFill="1" applyBorder="1"/>
    <xf numFmtId="0" fontId="0" fillId="2" borderId="0" xfId="0" applyFill="1" applyBorder="1"/>
    <xf numFmtId="0" fontId="0" fillId="3" borderId="0" xfId="0" applyFill="1" applyAlignment="1">
      <alignment wrapText="1"/>
    </xf>
    <xf numFmtId="43" fontId="0" fillId="3" borderId="0" xfId="1" applyFont="1" applyFill="1"/>
    <xf numFmtId="0" fontId="15" fillId="2" borderId="0" xfId="0" applyFont="1" applyFill="1" applyBorder="1" applyAlignment="1">
      <alignment horizontal="right" vertical="center" wrapText="1"/>
    </xf>
    <xf numFmtId="0" fontId="19" fillId="2" borderId="0" xfId="0" applyFont="1" applyFill="1" applyBorder="1" applyAlignment="1">
      <alignment horizontal="right"/>
    </xf>
    <xf numFmtId="165" fontId="0" fillId="3" borderId="0" xfId="1" applyNumberFormat="1" applyFont="1" applyFill="1"/>
    <xf numFmtId="0" fontId="0" fillId="3" borderId="0" xfId="0" applyFill="1" applyAlignment="1">
      <alignment horizontal="center"/>
    </xf>
    <xf numFmtId="0" fontId="0" fillId="3" borderId="1" xfId="0" applyFill="1" applyBorder="1" applyAlignment="1">
      <alignment horizontal="right" wrapText="1"/>
    </xf>
    <xf numFmtId="0" fontId="19" fillId="2" borderId="0" xfId="0" applyFont="1" applyFill="1" applyAlignment="1">
      <alignment horizontal="left"/>
    </xf>
    <xf numFmtId="0" fontId="2" fillId="2" borderId="0" xfId="0" applyFont="1" applyFill="1"/>
    <xf numFmtId="0" fontId="2" fillId="3" borderId="2" xfId="0" applyFont="1" applyFill="1" applyBorder="1"/>
    <xf numFmtId="0" fontId="5" fillId="3" borderId="0" xfId="0" applyFont="1" applyFill="1"/>
    <xf numFmtId="0" fontId="13" fillId="3" borderId="0" xfId="0" applyFont="1" applyFill="1"/>
    <xf numFmtId="0" fontId="20" fillId="3" borderId="0" xfId="0" applyFont="1" applyFill="1" applyBorder="1" applyAlignment="1">
      <alignment horizontal="justify" vertical="center" wrapText="1"/>
    </xf>
    <xf numFmtId="166" fontId="9" fillId="3" borderId="2" xfId="0" applyNumberFormat="1" applyFont="1" applyFill="1" applyBorder="1" applyAlignment="1">
      <alignment vertical="center" wrapText="1"/>
    </xf>
    <xf numFmtId="166" fontId="9" fillId="3" borderId="0" xfId="0" applyNumberFormat="1" applyFont="1" applyFill="1" applyBorder="1" applyAlignment="1">
      <alignment vertical="center" wrapText="1"/>
    </xf>
    <xf numFmtId="166" fontId="9" fillId="3" borderId="1" xfId="0" applyNumberFormat="1" applyFont="1" applyFill="1" applyBorder="1" applyAlignment="1">
      <alignment vertical="center" wrapText="1"/>
    </xf>
    <xf numFmtId="167" fontId="9" fillId="3" borderId="3" xfId="2" applyNumberFormat="1" applyFont="1" applyFill="1" applyBorder="1" applyAlignment="1">
      <alignment vertical="center" wrapText="1"/>
    </xf>
    <xf numFmtId="167" fontId="0" fillId="3" borderId="0" xfId="2" applyNumberFormat="1" applyFont="1" applyFill="1" applyBorder="1" applyAlignment="1">
      <alignment vertical="top" wrapText="1"/>
    </xf>
    <xf numFmtId="43" fontId="9" fillId="3" borderId="1" xfId="0" applyNumberFormat="1" applyFont="1" applyFill="1" applyBorder="1" applyAlignment="1">
      <alignment vertical="center" wrapText="1"/>
    </xf>
    <xf numFmtId="166" fontId="9" fillId="3" borderId="0" xfId="0" applyNumberFormat="1" applyFont="1" applyFill="1" applyBorder="1" applyAlignment="1">
      <alignment vertical="center"/>
    </xf>
    <xf numFmtId="166" fontId="0" fillId="3" borderId="0" xfId="0" applyNumberFormat="1" applyFont="1" applyFill="1" applyBorder="1" applyAlignment="1">
      <alignment vertical="center"/>
    </xf>
    <xf numFmtId="167" fontId="0" fillId="3" borderId="1" xfId="2" applyNumberFormat="1" applyFont="1" applyFill="1" applyBorder="1" applyAlignment="1">
      <alignment vertical="center"/>
    </xf>
    <xf numFmtId="43" fontId="9" fillId="3" borderId="0" xfId="0" applyNumberFormat="1" applyFont="1" applyFill="1" applyBorder="1" applyAlignment="1">
      <alignment vertical="center" wrapText="1"/>
    </xf>
    <xf numFmtId="166" fontId="0" fillId="3" borderId="0" xfId="0" applyNumberFormat="1" applyFont="1" applyFill="1"/>
    <xf numFmtId="166" fontId="0" fillId="3" borderId="0" xfId="0" applyNumberFormat="1" applyFont="1" applyFill="1" applyBorder="1" applyAlignment="1">
      <alignment vertical="top" wrapText="1"/>
    </xf>
    <xf numFmtId="9" fontId="9" fillId="3" borderId="0" xfId="0" applyNumberFormat="1" applyFont="1" applyFill="1" applyBorder="1" applyAlignment="1">
      <alignment horizontal="right" vertical="center"/>
    </xf>
    <xf numFmtId="43" fontId="0" fillId="3" borderId="0" xfId="0" applyNumberFormat="1" applyFont="1" applyFill="1" applyAlignment="1">
      <alignment horizontal="right"/>
    </xf>
    <xf numFmtId="0" fontId="24" fillId="3" borderId="0" xfId="0" applyFont="1" applyFill="1" applyBorder="1"/>
    <xf numFmtId="0" fontId="24" fillId="3" borderId="1" xfId="0" applyFont="1" applyFill="1" applyBorder="1"/>
    <xf numFmtId="9" fontId="25" fillId="3" borderId="2" xfId="2" applyFont="1" applyFill="1" applyBorder="1"/>
    <xf numFmtId="0" fontId="14" fillId="3" borderId="0" xfId="0" applyFont="1" applyFill="1" applyBorder="1" applyAlignment="1">
      <alignment horizontal="justify" vertical="center"/>
    </xf>
    <xf numFmtId="0" fontId="26" fillId="4" borderId="0" xfId="6" applyFont="1" applyFill="1" applyBorder="1"/>
    <xf numFmtId="0" fontId="27" fillId="3" borderId="0" xfId="0" applyFont="1" applyFill="1" applyBorder="1" applyAlignment="1">
      <alignment horizontal="center" vertical="center" wrapText="1"/>
    </xf>
    <xf numFmtId="0" fontId="28" fillId="3" borderId="0" xfId="0" applyFont="1" applyFill="1" applyBorder="1" applyAlignment="1">
      <alignment horizontal="left" vertical="top"/>
    </xf>
    <xf numFmtId="0" fontId="29" fillId="3" borderId="0" xfId="0" applyFont="1" applyFill="1" applyBorder="1" applyAlignment="1">
      <alignment horizontal="center" vertical="center"/>
    </xf>
    <xf numFmtId="0" fontId="2" fillId="3" borderId="0" xfId="0" applyFont="1" applyFill="1"/>
    <xf numFmtId="0" fontId="21" fillId="3" borderId="0" xfId="3" applyFill="1" applyAlignment="1" applyProtection="1">
      <alignment horizontal="right"/>
    </xf>
    <xf numFmtId="0" fontId="19" fillId="2" borderId="0" xfId="0" applyFont="1" applyFill="1" applyBorder="1" applyAlignment="1">
      <alignment horizontal="left"/>
    </xf>
    <xf numFmtId="0" fontId="0" fillId="2" borderId="0" xfId="0" applyFill="1" applyBorder="1" applyAlignment="1">
      <alignment horizontal="left"/>
    </xf>
    <xf numFmtId="0" fontId="2" fillId="3" borderId="1" xfId="0" applyFont="1" applyFill="1" applyBorder="1" applyAlignment="1">
      <alignment horizontal="right" wrapText="1"/>
    </xf>
    <xf numFmtId="0" fontId="30" fillId="3" borderId="0" xfId="0" applyFont="1" applyFill="1"/>
    <xf numFmtId="0" fontId="30" fillId="3" borderId="0" xfId="0" applyFont="1" applyFill="1" applyBorder="1" applyAlignment="1">
      <alignment vertical="center"/>
    </xf>
    <xf numFmtId="0" fontId="30" fillId="3" borderId="0" xfId="0" applyFont="1" applyFill="1" applyBorder="1"/>
    <xf numFmtId="0" fontId="30" fillId="3" borderId="0" xfId="0" applyFont="1" applyFill="1" applyBorder="1" applyAlignment="1">
      <alignment horizontal="left" vertical="center" indent="1"/>
    </xf>
    <xf numFmtId="0" fontId="30" fillId="3" borderId="1" xfId="0" applyFont="1" applyFill="1" applyBorder="1" applyAlignment="1">
      <alignment horizontal="left" vertical="center"/>
    </xf>
    <xf numFmtId="0" fontId="30" fillId="3" borderId="1" xfId="0" applyFont="1" applyFill="1" applyBorder="1"/>
    <xf numFmtId="0" fontId="30" fillId="3" borderId="2" xfId="0" applyFont="1" applyFill="1" applyBorder="1"/>
    <xf numFmtId="164" fontId="30" fillId="3" borderId="2" xfId="1" applyNumberFormat="1" applyFont="1" applyFill="1" applyBorder="1"/>
    <xf numFmtId="0" fontId="32" fillId="3" borderId="2" xfId="0" applyFont="1" applyFill="1" applyBorder="1"/>
    <xf numFmtId="0" fontId="33" fillId="3" borderId="0" xfId="0" applyFont="1" applyFill="1" applyBorder="1"/>
    <xf numFmtId="0" fontId="34" fillId="2" borderId="1" xfId="0" applyFont="1" applyFill="1" applyBorder="1"/>
    <xf numFmtId="0" fontId="30" fillId="2" borderId="1" xfId="0" applyFont="1" applyFill="1" applyBorder="1"/>
    <xf numFmtId="165" fontId="30" fillId="3" borderId="2" xfId="1" applyNumberFormat="1" applyFont="1" applyFill="1" applyBorder="1"/>
    <xf numFmtId="165" fontId="30" fillId="3" borderId="0" xfId="1" applyNumberFormat="1" applyFont="1" applyFill="1" applyAlignment="1">
      <alignment horizontal="center"/>
    </xf>
    <xf numFmtId="0" fontId="30" fillId="3" borderId="0" xfId="0" applyFont="1" applyFill="1" applyAlignment="1">
      <alignment horizontal="center"/>
    </xf>
    <xf numFmtId="165" fontId="35" fillId="3" borderId="2" xfId="1" applyNumberFormat="1" applyFont="1" applyFill="1" applyBorder="1" applyAlignment="1">
      <alignment horizontal="center"/>
    </xf>
    <xf numFmtId="167" fontId="30" fillId="3" borderId="0" xfId="2" applyNumberFormat="1" applyFont="1" applyFill="1" applyAlignment="1">
      <alignment horizontal="right"/>
    </xf>
    <xf numFmtId="165" fontId="30" fillId="3" borderId="0" xfId="1" applyNumberFormat="1" applyFont="1" applyFill="1" applyAlignment="1">
      <alignment horizontal="right"/>
    </xf>
    <xf numFmtId="167" fontId="35" fillId="3" borderId="2" xfId="2" applyNumberFormat="1" applyFont="1" applyFill="1" applyBorder="1" applyAlignment="1">
      <alignment horizontal="right"/>
    </xf>
    <xf numFmtId="0" fontId="34" fillId="2" borderId="0" xfId="0" applyFont="1" applyFill="1" applyBorder="1" applyAlignment="1">
      <alignment horizontal="left"/>
    </xf>
    <xf numFmtId="0" fontId="34" fillId="2" borderId="0" xfId="0" applyFont="1" applyFill="1" applyBorder="1" applyAlignment="1">
      <alignment horizontal="right"/>
    </xf>
    <xf numFmtId="0" fontId="30" fillId="2" borderId="0" xfId="0" applyFont="1" applyFill="1" applyBorder="1"/>
    <xf numFmtId="0" fontId="30" fillId="3" borderId="1" xfId="0" applyFont="1" applyFill="1" applyBorder="1" applyAlignment="1">
      <alignment horizontal="right" wrapText="1"/>
    </xf>
    <xf numFmtId="0" fontId="30" fillId="3" borderId="0" xfId="0" applyFont="1" applyFill="1" applyAlignment="1">
      <alignment wrapText="1"/>
    </xf>
    <xf numFmtId="0" fontId="4" fillId="0" borderId="0" xfId="0" applyFont="1" applyFill="1" applyBorder="1"/>
    <xf numFmtId="0" fontId="34" fillId="2" borderId="0" xfId="0" applyFont="1" applyFill="1" applyAlignment="1">
      <alignment horizontal="left"/>
    </xf>
    <xf numFmtId="165" fontId="35" fillId="3" borderId="2" xfId="1" applyNumberFormat="1" applyFont="1" applyFill="1" applyBorder="1" applyAlignment="1">
      <alignment horizontal="right"/>
    </xf>
    <xf numFmtId="0" fontId="30" fillId="3" borderId="0" xfId="0" quotePrefix="1" applyFont="1" applyFill="1" applyBorder="1" applyAlignment="1">
      <alignment vertical="center"/>
    </xf>
    <xf numFmtId="0" fontId="30" fillId="3" borderId="0" xfId="0" quotePrefix="1" applyFont="1" applyFill="1"/>
    <xf numFmtId="43" fontId="30" fillId="3" borderId="2" xfId="1" applyFont="1" applyFill="1" applyBorder="1" applyAlignment="1">
      <alignment horizontal="right"/>
    </xf>
    <xf numFmtId="43" fontId="35" fillId="3" borderId="2" xfId="1" applyFont="1" applyFill="1" applyBorder="1" applyAlignment="1">
      <alignment horizontal="right"/>
    </xf>
    <xf numFmtId="166" fontId="30" fillId="3" borderId="0" xfId="0" applyNumberFormat="1" applyFont="1" applyFill="1" applyBorder="1" applyAlignment="1">
      <alignment horizontal="right" vertical="center"/>
    </xf>
    <xf numFmtId="165" fontId="30" fillId="3" borderId="0" xfId="1" applyNumberFormat="1" applyFont="1" applyFill="1" applyBorder="1" applyAlignment="1">
      <alignment vertical="center"/>
    </xf>
    <xf numFmtId="165" fontId="30" fillId="3" borderId="0" xfId="1" applyNumberFormat="1" applyFont="1" applyFill="1" applyBorder="1"/>
    <xf numFmtId="165" fontId="30" fillId="3" borderId="0" xfId="1" applyNumberFormat="1" applyFont="1" applyFill="1" applyBorder="1" applyAlignment="1">
      <alignment horizontal="right"/>
    </xf>
    <xf numFmtId="167" fontId="30" fillId="3" borderId="0" xfId="2" applyNumberFormat="1" applyFont="1" applyFill="1" applyBorder="1" applyAlignment="1">
      <alignment vertical="center"/>
    </xf>
    <xf numFmtId="167" fontId="30" fillId="3" borderId="0" xfId="1" applyNumberFormat="1" applyFont="1" applyFill="1" applyBorder="1" applyAlignment="1">
      <alignment vertical="center"/>
    </xf>
    <xf numFmtId="164" fontId="30" fillId="3" borderId="0" xfId="1" applyNumberFormat="1" applyFont="1" applyFill="1" applyBorder="1" applyAlignment="1">
      <alignment vertical="center"/>
    </xf>
    <xf numFmtId="167" fontId="32" fillId="3" borderId="2" xfId="2" applyNumberFormat="1" applyFont="1" applyFill="1" applyBorder="1"/>
    <xf numFmtId="0" fontId="34" fillId="3" borderId="0" xfId="0" applyFont="1" applyFill="1" applyBorder="1" applyAlignment="1">
      <alignment horizontal="right"/>
    </xf>
    <xf numFmtId="0" fontId="0" fillId="3" borderId="0" xfId="0" applyFill="1" applyBorder="1" applyAlignment="1">
      <alignment horizontal="right"/>
    </xf>
    <xf numFmtId="165" fontId="30" fillId="3" borderId="0" xfId="0" applyNumberFormat="1" applyFont="1" applyFill="1"/>
    <xf numFmtId="167" fontId="30" fillId="3" borderId="0" xfId="2" applyNumberFormat="1" applyFont="1" applyFill="1"/>
    <xf numFmtId="43" fontId="1" fillId="3" borderId="2" xfId="1" applyNumberFormat="1" applyFont="1" applyFill="1" applyBorder="1"/>
    <xf numFmtId="43" fontId="2" fillId="3" borderId="2" xfId="1" applyNumberFormat="1" applyFont="1" applyFill="1" applyBorder="1"/>
    <xf numFmtId="165" fontId="30" fillId="3" borderId="2" xfId="1" applyNumberFormat="1" applyFont="1" applyFill="1" applyBorder="1" applyAlignment="1">
      <alignment horizontal="right"/>
    </xf>
    <xf numFmtId="43" fontId="30" fillId="3" borderId="2" xfId="1" applyNumberFormat="1" applyFont="1" applyFill="1" applyBorder="1" applyAlignment="1">
      <alignment horizontal="right"/>
    </xf>
    <xf numFmtId="43" fontId="35" fillId="3" borderId="2" xfId="1" applyNumberFormat="1" applyFont="1" applyFill="1" applyBorder="1" applyAlignment="1">
      <alignment horizontal="right"/>
    </xf>
    <xf numFmtId="43" fontId="30" fillId="3" borderId="0" xfId="1" applyFont="1" applyFill="1" applyAlignment="1">
      <alignment horizontal="right"/>
    </xf>
    <xf numFmtId="43" fontId="30" fillId="3" borderId="1" xfId="1" applyFont="1" applyFill="1" applyBorder="1" applyAlignment="1">
      <alignment horizontal="right"/>
    </xf>
    <xf numFmtId="168" fontId="23" fillId="4" borderId="0" xfId="6" applyNumberFormat="1" applyFont="1" applyFill="1" applyBorder="1" applyAlignment="1">
      <alignment horizontal="center"/>
    </xf>
    <xf numFmtId="0" fontId="14" fillId="3" borderId="0" xfId="0" applyFont="1" applyFill="1" applyBorder="1" applyAlignment="1">
      <alignment horizontal="left" vertical="center"/>
    </xf>
    <xf numFmtId="0" fontId="36" fillId="3" borderId="0" xfId="0" applyFont="1" applyFill="1" applyBorder="1"/>
    <xf numFmtId="0" fontId="0" fillId="3" borderId="0" xfId="0" applyFont="1" applyFill="1" applyAlignment="1">
      <alignment horizontal="right"/>
    </xf>
    <xf numFmtId="15" fontId="2" fillId="3" borderId="0" xfId="0" quotePrefix="1" applyNumberFormat="1" applyFont="1" applyFill="1"/>
    <xf numFmtId="0" fontId="2" fillId="3" borderId="0" xfId="0" applyFont="1" applyFill="1" applyBorder="1"/>
    <xf numFmtId="0" fontId="2" fillId="3" borderId="0" xfId="0" applyFont="1" applyFill="1" applyBorder="1" applyAlignment="1"/>
    <xf numFmtId="0" fontId="39" fillId="3" borderId="0" xfId="3" applyFont="1" applyFill="1" applyBorder="1" applyAlignment="1" applyProtection="1"/>
    <xf numFmtId="167" fontId="30" fillId="3" borderId="0" xfId="2" applyNumberFormat="1" applyFont="1" applyFill="1" applyAlignment="1">
      <alignment horizontal="right" vertical="center"/>
    </xf>
    <xf numFmtId="165" fontId="30" fillId="3" borderId="0" xfId="1" applyNumberFormat="1" applyFont="1" applyFill="1" applyAlignment="1">
      <alignment horizontal="center" vertical="center"/>
    </xf>
    <xf numFmtId="0" fontId="38" fillId="3" borderId="0" xfId="0" applyFont="1" applyFill="1" applyBorder="1" applyAlignment="1">
      <alignment horizontal="left" indent="1"/>
    </xf>
    <xf numFmtId="0" fontId="2" fillId="3" borderId="0" xfId="0" applyFont="1" applyFill="1" applyBorder="1" applyAlignment="1">
      <alignment horizontal="left" indent="1"/>
    </xf>
    <xf numFmtId="167" fontId="30" fillId="3" borderId="0" xfId="0" applyNumberFormat="1" applyFont="1" applyFill="1" applyAlignment="1">
      <alignment horizontal="center"/>
    </xf>
    <xf numFmtId="167" fontId="30" fillId="3" borderId="0" xfId="0" applyNumberFormat="1" applyFont="1" applyFill="1"/>
    <xf numFmtId="167" fontId="35" fillId="3" borderId="2" xfId="1" applyNumberFormat="1" applyFont="1" applyFill="1" applyBorder="1" applyAlignment="1">
      <alignment horizontal="center"/>
    </xf>
    <xf numFmtId="0" fontId="0" fillId="3" borderId="0" xfId="0" applyFont="1" applyFill="1" applyBorder="1" applyAlignment="1">
      <alignment horizontal="center" vertical="center"/>
    </xf>
    <xf numFmtId="0" fontId="2" fillId="3" borderId="0" xfId="0" applyFont="1" applyFill="1" applyBorder="1" applyAlignment="1">
      <alignment vertical="center"/>
    </xf>
    <xf numFmtId="169" fontId="8" fillId="3" borderId="0" xfId="0" applyNumberFormat="1" applyFont="1" applyFill="1" applyBorder="1" applyAlignment="1">
      <alignment vertical="center"/>
    </xf>
    <xf numFmtId="0" fontId="4" fillId="2" borderId="0" xfId="0" applyFont="1" applyFill="1" applyBorder="1"/>
    <xf numFmtId="0" fontId="15" fillId="2" borderId="0" xfId="0" applyFont="1" applyFill="1" applyBorder="1" applyAlignment="1">
      <alignment horizontal="left" vertical="center" wrapText="1" indent="1"/>
    </xf>
    <xf numFmtId="0" fontId="15" fillId="2" borderId="0" xfId="0" applyFont="1" applyFill="1" applyBorder="1" applyAlignment="1">
      <alignment vertical="center" wrapText="1"/>
    </xf>
    <xf numFmtId="0" fontId="40" fillId="2" borderId="0" xfId="0" applyFont="1" applyFill="1" applyBorder="1" applyAlignment="1">
      <alignment horizontal="justify" vertical="center" wrapText="1"/>
    </xf>
    <xf numFmtId="0" fontId="15" fillId="3" borderId="0" xfId="0" applyFont="1" applyFill="1" applyBorder="1" applyAlignment="1">
      <alignment horizontal="left" vertical="center" wrapText="1" indent="1"/>
    </xf>
    <xf numFmtId="0" fontId="15" fillId="3" borderId="0" xfId="0" applyFont="1" applyFill="1" applyBorder="1" applyAlignment="1">
      <alignment vertical="center" wrapText="1"/>
    </xf>
    <xf numFmtId="0" fontId="40" fillId="3" borderId="0" xfId="0" applyFont="1" applyFill="1" applyBorder="1" applyAlignment="1">
      <alignment horizontal="justify" vertical="center" wrapText="1"/>
    </xf>
    <xf numFmtId="0" fontId="0" fillId="3" borderId="2" xfId="0" applyFill="1" applyBorder="1" applyAlignment="1">
      <alignment horizontal="right" wrapText="1"/>
    </xf>
    <xf numFmtId="0" fontId="9" fillId="3" borderId="0" xfId="0" applyFont="1" applyFill="1" applyBorder="1" applyAlignment="1">
      <alignment horizontal="left" vertical="center" wrapText="1" indent="5"/>
    </xf>
    <xf numFmtId="0" fontId="0" fillId="3" borderId="0" xfId="0" applyFont="1" applyFill="1" applyBorder="1" applyAlignment="1">
      <alignment vertical="top" wrapText="1"/>
    </xf>
    <xf numFmtId="0" fontId="43" fillId="3" borderId="0" xfId="0" applyFont="1" applyFill="1" applyBorder="1" applyAlignment="1">
      <alignment vertical="center"/>
    </xf>
    <xf numFmtId="0" fontId="42" fillId="3" borderId="0" xfId="0" applyFont="1" applyFill="1" applyBorder="1" applyAlignment="1">
      <alignment horizontal="left" vertical="top" wrapText="1"/>
    </xf>
    <xf numFmtId="0" fontId="4" fillId="2" borderId="0" xfId="0" applyFont="1" applyFill="1" applyBorder="1" applyAlignment="1"/>
    <xf numFmtId="0" fontId="0" fillId="2" borderId="0" xfId="0" applyFill="1" applyBorder="1" applyAlignment="1"/>
    <xf numFmtId="0" fontId="0" fillId="2" borderId="0" xfId="0" applyFill="1"/>
    <xf numFmtId="0" fontId="44" fillId="2" borderId="0" xfId="0" applyFont="1" applyFill="1" applyBorder="1" applyAlignment="1">
      <alignment vertical="center"/>
    </xf>
    <xf numFmtId="0" fontId="44" fillId="2" borderId="0" xfId="0" applyFont="1" applyFill="1" applyBorder="1" applyAlignment="1">
      <alignment horizontal="left" vertical="center"/>
    </xf>
    <xf numFmtId="0" fontId="45" fillId="2" borderId="0" xfId="0" applyFont="1" applyFill="1" applyBorder="1" applyAlignment="1">
      <alignment horizontal="center" vertical="center"/>
    </xf>
    <xf numFmtId="0" fontId="8" fillId="3" borderId="4" xfId="0" applyFont="1" applyFill="1" applyBorder="1" applyAlignment="1">
      <alignment vertical="center" wrapText="1"/>
    </xf>
    <xf numFmtId="0" fontId="9" fillId="3" borderId="8" xfId="0" applyFont="1" applyFill="1" applyBorder="1" applyAlignment="1">
      <alignment vertical="center" wrapText="1"/>
    </xf>
    <xf numFmtId="0" fontId="9" fillId="3" borderId="11" xfId="0" applyFont="1" applyFill="1" applyBorder="1" applyAlignment="1">
      <alignment horizontal="justify" vertical="center" wrapText="1"/>
    </xf>
    <xf numFmtId="0" fontId="9" fillId="3" borderId="13" xfId="0" applyFont="1" applyFill="1" applyBorder="1" applyAlignment="1">
      <alignment horizontal="justify" vertical="center" wrapText="1"/>
    </xf>
    <xf numFmtId="0" fontId="0" fillId="3" borderId="11" xfId="0" applyFont="1" applyFill="1" applyBorder="1" applyAlignment="1">
      <alignment vertical="top" wrapText="1"/>
    </xf>
    <xf numFmtId="0" fontId="0" fillId="3" borderId="17" xfId="0" applyFill="1" applyBorder="1" applyAlignment="1">
      <alignment vertical="top" wrapText="1"/>
    </xf>
    <xf numFmtId="0" fontId="0" fillId="3" borderId="3" xfId="0" applyFill="1" applyBorder="1" applyAlignment="1">
      <alignment vertical="top" wrapText="1"/>
    </xf>
    <xf numFmtId="0" fontId="0" fillId="3" borderId="18" xfId="0" applyFill="1" applyBorder="1" applyAlignment="1">
      <alignment vertical="top" wrapText="1"/>
    </xf>
    <xf numFmtId="0" fontId="0" fillId="0" borderId="11" xfId="0" applyBorder="1"/>
    <xf numFmtId="0" fontId="0" fillId="3" borderId="16" xfId="0" applyFill="1" applyBorder="1" applyAlignment="1">
      <alignment vertical="top" wrapText="1"/>
    </xf>
    <xf numFmtId="0" fontId="0" fillId="3" borderId="0" xfId="0" applyFill="1" applyBorder="1" applyAlignment="1">
      <alignment vertical="top" wrapText="1"/>
    </xf>
    <xf numFmtId="0" fontId="0" fillId="3" borderId="12" xfId="0" applyFill="1" applyBorder="1" applyAlignment="1">
      <alignment vertical="top" wrapText="1"/>
    </xf>
    <xf numFmtId="0" fontId="0" fillId="0" borderId="16" xfId="0" applyBorder="1" applyAlignment="1"/>
    <xf numFmtId="0" fontId="0" fillId="0" borderId="0" xfId="0" applyBorder="1" applyAlignment="1"/>
    <xf numFmtId="0" fontId="0" fillId="0" borderId="12" xfId="0" applyBorder="1" applyAlignment="1"/>
    <xf numFmtId="0" fontId="0" fillId="0" borderId="16" xfId="0" applyFont="1" applyFill="1" applyBorder="1" applyAlignment="1"/>
    <xf numFmtId="0" fontId="0" fillId="0" borderId="0" xfId="0" applyFont="1" applyFill="1" applyBorder="1" applyAlignment="1"/>
    <xf numFmtId="0" fontId="0" fillId="0" borderId="12" xfId="0" applyFont="1" applyFill="1" applyBorder="1" applyAlignment="1"/>
    <xf numFmtId="0" fontId="46" fillId="0" borderId="16" xfId="0" applyFont="1" applyFill="1" applyBorder="1"/>
    <xf numFmtId="0" fontId="0" fillId="0" borderId="0" xfId="0" applyBorder="1"/>
    <xf numFmtId="0" fontId="0" fillId="0" borderId="0" xfId="0" applyFont="1" applyBorder="1" applyAlignment="1">
      <alignment horizontal="center"/>
    </xf>
    <xf numFmtId="3" fontId="0" fillId="0" borderId="0" xfId="0" applyNumberFormat="1" applyFont="1" applyBorder="1" applyAlignment="1">
      <alignment horizontal="center"/>
    </xf>
    <xf numFmtId="0" fontId="0" fillId="0" borderId="12" xfId="0" applyBorder="1"/>
    <xf numFmtId="0" fontId="0" fillId="0" borderId="16" xfId="0" applyFill="1" applyBorder="1"/>
    <xf numFmtId="0" fontId="0" fillId="0" borderId="16" xfId="0" applyFont="1" applyFill="1" applyBorder="1"/>
    <xf numFmtId="0" fontId="0" fillId="0" borderId="16" xfId="0" applyBorder="1"/>
    <xf numFmtId="0" fontId="46" fillId="0" borderId="0" xfId="0" applyFont="1" applyBorder="1" applyAlignment="1">
      <alignment wrapText="1"/>
    </xf>
    <xf numFmtId="0" fontId="0" fillId="0" borderId="19" xfId="0" applyBorder="1" applyAlignment="1">
      <alignment horizontal="center"/>
    </xf>
    <xf numFmtId="0" fontId="0" fillId="0" borderId="14" xfId="0" applyBorder="1" applyAlignment="1">
      <alignment horizontal="center"/>
    </xf>
    <xf numFmtId="3" fontId="0" fillId="0" borderId="16" xfId="0" applyNumberFormat="1" applyBorder="1" applyAlignment="1">
      <alignment horizontal="center"/>
    </xf>
    <xf numFmtId="3" fontId="0" fillId="0" borderId="0" xfId="0" applyNumberFormat="1" applyBorder="1" applyAlignment="1">
      <alignment horizontal="center"/>
    </xf>
    <xf numFmtId="0" fontId="0" fillId="0" borderId="0" xfId="0" applyBorder="1" applyAlignment="1">
      <alignment horizontal="center"/>
    </xf>
    <xf numFmtId="0" fontId="46" fillId="0" borderId="0" xfId="0" applyFont="1" applyBorder="1"/>
    <xf numFmtId="0" fontId="46" fillId="0" borderId="16" xfId="0" applyFont="1" applyBorder="1"/>
    <xf numFmtId="0" fontId="0" fillId="0" borderId="16" xfId="0" applyBorder="1" applyAlignment="1">
      <alignment horizontal="center"/>
    </xf>
    <xf numFmtId="164" fontId="0" fillId="0" borderId="0" xfId="1" applyNumberFormat="1" applyFont="1" applyBorder="1" applyAlignment="1">
      <alignment horizontal="center"/>
    </xf>
    <xf numFmtId="0" fontId="0" fillId="0" borderId="16" xfId="0" applyFont="1" applyBorder="1"/>
    <xf numFmtId="0" fontId="0" fillId="0" borderId="0" xfId="0" applyFont="1" applyBorder="1"/>
    <xf numFmtId="0" fontId="0" fillId="3" borderId="13" xfId="0" applyFont="1" applyFill="1" applyBorder="1" applyAlignment="1">
      <alignment vertical="top" wrapText="1"/>
    </xf>
    <xf numFmtId="0" fontId="0" fillId="0" borderId="19" xfId="0" applyBorder="1"/>
    <xf numFmtId="0" fontId="0" fillId="0" borderId="14" xfId="0" applyBorder="1"/>
    <xf numFmtId="0" fontId="0" fillId="0" borderId="15" xfId="0" applyBorder="1"/>
    <xf numFmtId="0" fontId="47" fillId="5" borderId="0" xfId="0" applyFont="1" applyFill="1" applyBorder="1"/>
    <xf numFmtId="0" fontId="48" fillId="5" borderId="0" xfId="0" applyFont="1" applyFill="1" applyBorder="1"/>
    <xf numFmtId="0" fontId="49" fillId="6" borderId="4" xfId="0" applyFont="1" applyFill="1" applyBorder="1" applyAlignment="1">
      <alignment horizontal="left" vertical="center" wrapText="1" indent="1"/>
    </xf>
    <xf numFmtId="0" fontId="49" fillId="6" borderId="8" xfId="0" applyFont="1" applyFill="1" applyBorder="1" applyAlignment="1">
      <alignment horizontal="left" vertical="center" wrapText="1" indent="1"/>
    </xf>
    <xf numFmtId="0" fontId="50" fillId="5" borderId="21" xfId="0" applyFont="1" applyFill="1" applyBorder="1" applyAlignment="1">
      <alignment vertical="center" wrapText="1"/>
    </xf>
    <xf numFmtId="0" fontId="50" fillId="5" borderId="24" xfId="0" applyFont="1" applyFill="1" applyBorder="1" applyAlignment="1">
      <alignment vertical="center" wrapText="1"/>
    </xf>
    <xf numFmtId="0" fontId="47" fillId="5" borderId="24" xfId="0" applyFont="1" applyFill="1" applyBorder="1" applyAlignment="1">
      <alignment vertical="center" wrapText="1"/>
    </xf>
    <xf numFmtId="0" fontId="50" fillId="5" borderId="24" xfId="0" applyFont="1" applyFill="1" applyBorder="1" applyAlignment="1">
      <alignment horizontal="justify" vertical="center" wrapText="1"/>
    </xf>
    <xf numFmtId="0" fontId="50" fillId="5" borderId="29" xfId="0" applyFont="1" applyFill="1" applyBorder="1" applyAlignment="1">
      <alignment vertical="center" wrapText="1"/>
    </xf>
    <xf numFmtId="0" fontId="47" fillId="5" borderId="0" xfId="0" applyFont="1" applyFill="1" applyBorder="1" applyAlignment="1">
      <alignment vertical="top" wrapText="1"/>
    </xf>
    <xf numFmtId="0" fontId="50" fillId="5" borderId="0" xfId="0" applyFont="1" applyFill="1" applyBorder="1" applyAlignment="1">
      <alignment horizontal="left" vertical="top" wrapText="1" indent="5"/>
    </xf>
    <xf numFmtId="0" fontId="50" fillId="5" borderId="0" xfId="0" applyFont="1" applyFill="1" applyBorder="1" applyAlignment="1">
      <alignment horizontal="left" vertical="top" wrapText="1"/>
    </xf>
    <xf numFmtId="0" fontId="50" fillId="5" borderId="21" xfId="0" applyFont="1" applyFill="1" applyBorder="1" applyAlignment="1">
      <alignment vertical="center"/>
    </xf>
    <xf numFmtId="0" fontId="50" fillId="5" borderId="24" xfId="0" applyFont="1" applyFill="1" applyBorder="1" applyAlignment="1">
      <alignment vertical="center"/>
    </xf>
    <xf numFmtId="0" fontId="50" fillId="5" borderId="29" xfId="0" applyFont="1" applyFill="1" applyBorder="1" applyAlignment="1">
      <alignment vertical="center"/>
    </xf>
    <xf numFmtId="0" fontId="50" fillId="5" borderId="0" xfId="0" applyFont="1" applyFill="1" applyBorder="1" applyAlignment="1">
      <alignment horizontal="justify" vertical="center" wrapText="1"/>
    </xf>
    <xf numFmtId="0" fontId="47" fillId="5" borderId="0" xfId="0" applyFont="1" applyFill="1" applyBorder="1" applyAlignment="1">
      <alignment vertical="center" wrapText="1"/>
    </xf>
    <xf numFmtId="0" fontId="50" fillId="5" borderId="0" xfId="0" applyFont="1" applyFill="1" applyBorder="1" applyAlignment="1">
      <alignment vertical="center" wrapText="1"/>
    </xf>
    <xf numFmtId="0" fontId="49" fillId="6" borderId="20" xfId="0" applyFont="1" applyFill="1" applyBorder="1" applyAlignment="1">
      <alignment vertical="center"/>
    </xf>
    <xf numFmtId="0" fontId="49" fillId="6" borderId="32" xfId="0" applyFont="1" applyFill="1" applyBorder="1" applyAlignment="1">
      <alignment vertical="center" wrapText="1"/>
    </xf>
    <xf numFmtId="0" fontId="49" fillId="6" borderId="19" xfId="0" applyFont="1" applyFill="1" applyBorder="1" applyAlignment="1">
      <alignment vertical="center"/>
    </xf>
    <xf numFmtId="0" fontId="50" fillId="6" borderId="33" xfId="0" applyFont="1" applyFill="1" applyBorder="1" applyAlignment="1">
      <alignment vertical="center" wrapText="1"/>
    </xf>
    <xf numFmtId="0" fontId="47" fillId="5" borderId="21" xfId="0" applyFont="1" applyFill="1" applyBorder="1" applyAlignment="1">
      <alignment vertical="center"/>
    </xf>
    <xf numFmtId="0" fontId="50" fillId="5" borderId="22" xfId="0" applyFont="1" applyFill="1" applyBorder="1" applyAlignment="1">
      <alignment vertical="center" wrapText="1"/>
    </xf>
    <xf numFmtId="0" fontId="50" fillId="5" borderId="34" xfId="0" applyFont="1" applyFill="1" applyBorder="1" applyAlignment="1">
      <alignment vertical="center" wrapText="1"/>
    </xf>
    <xf numFmtId="0" fontId="47" fillId="5" borderId="29" xfId="0" applyFont="1" applyFill="1" applyBorder="1" applyAlignment="1">
      <alignment vertical="center"/>
    </xf>
    <xf numFmtId="0" fontId="50" fillId="5" borderId="35" xfId="0" applyFont="1" applyFill="1" applyBorder="1" applyAlignment="1">
      <alignment vertical="center" wrapText="1"/>
    </xf>
    <xf numFmtId="0" fontId="50" fillId="5" borderId="36" xfId="0" applyFont="1" applyFill="1" applyBorder="1" applyAlignment="1">
      <alignment vertical="center" wrapText="1"/>
    </xf>
    <xf numFmtId="0" fontId="50" fillId="5" borderId="0" xfId="0" applyFont="1" applyFill="1" applyBorder="1" applyAlignment="1">
      <alignment vertical="center"/>
    </xf>
    <xf numFmtId="0" fontId="47" fillId="5" borderId="21" xfId="0" applyFont="1" applyFill="1" applyBorder="1" applyAlignment="1">
      <alignment vertical="center" wrapText="1"/>
    </xf>
    <xf numFmtId="0" fontId="47" fillId="5" borderId="24" xfId="0" applyFont="1" applyFill="1" applyBorder="1" applyAlignment="1">
      <alignment vertical="center"/>
    </xf>
    <xf numFmtId="0" fontId="47" fillId="5" borderId="0" xfId="0" applyFont="1" applyFill="1" applyBorder="1" applyAlignment="1">
      <alignment vertical="center"/>
    </xf>
    <xf numFmtId="0" fontId="50" fillId="5" borderId="0" xfId="0" applyFont="1" applyFill="1" applyBorder="1" applyAlignment="1">
      <alignment horizontal="left" vertical="center" wrapText="1" indent="5"/>
    </xf>
    <xf numFmtId="0" fontId="47" fillId="5" borderId="39" xfId="0" applyFont="1" applyFill="1" applyBorder="1" applyAlignment="1">
      <alignment vertical="center" wrapText="1"/>
    </xf>
    <xf numFmtId="0" fontId="47" fillId="5" borderId="42" xfId="0" applyFont="1" applyFill="1" applyBorder="1" applyAlignment="1">
      <alignment vertical="center"/>
    </xf>
    <xf numFmtId="0" fontId="47" fillId="5" borderId="29" xfId="0" applyFont="1" applyFill="1" applyBorder="1"/>
    <xf numFmtId="0" fontId="49" fillId="6" borderId="5" xfId="0" applyFont="1" applyFill="1" applyBorder="1" applyAlignment="1">
      <alignment horizontal="left" vertical="center" wrapText="1" indent="1"/>
    </xf>
    <xf numFmtId="0" fontId="49" fillId="6" borderId="5" xfId="0" applyFont="1" applyFill="1" applyBorder="1" applyAlignment="1">
      <alignment vertical="center" wrapText="1"/>
    </xf>
    <xf numFmtId="0" fontId="50" fillId="6" borderId="7" xfId="0" applyFont="1" applyFill="1" applyBorder="1" applyAlignment="1">
      <alignment horizontal="justify" vertical="center" wrapText="1"/>
    </xf>
    <xf numFmtId="0" fontId="49" fillId="6" borderId="0" xfId="0" applyFont="1" applyFill="1" applyBorder="1" applyAlignment="1">
      <alignment vertical="center" wrapText="1"/>
    </xf>
    <xf numFmtId="0" fontId="50" fillId="6" borderId="12" xfId="0" applyFont="1" applyFill="1" applyBorder="1" applyAlignment="1">
      <alignment horizontal="justify" vertical="center" wrapText="1"/>
    </xf>
    <xf numFmtId="0" fontId="47" fillId="5" borderId="21" xfId="0" applyFont="1" applyFill="1" applyBorder="1"/>
    <xf numFmtId="0" fontId="47" fillId="5" borderId="24" xfId="0" applyFont="1" applyFill="1" applyBorder="1"/>
    <xf numFmtId="0" fontId="47" fillId="5" borderId="43" xfId="0" applyFont="1" applyFill="1" applyBorder="1" applyAlignment="1">
      <alignment vertical="center"/>
    </xf>
    <xf numFmtId="0" fontId="50" fillId="5" borderId="5" xfId="0" applyFont="1" applyFill="1" applyBorder="1" applyAlignment="1">
      <alignment vertical="top" wrapText="1"/>
    </xf>
    <xf numFmtId="0" fontId="51" fillId="3" borderId="44" xfId="3" applyFont="1" applyFill="1" applyBorder="1" applyAlignment="1" applyProtection="1"/>
    <xf numFmtId="0" fontId="47" fillId="5" borderId="7" xfId="0" applyFont="1" applyFill="1" applyBorder="1"/>
    <xf numFmtId="0" fontId="49" fillId="5" borderId="0" xfId="0" applyFont="1" applyFill="1" applyBorder="1" applyAlignment="1">
      <alignment vertical="center" wrapText="1"/>
    </xf>
    <xf numFmtId="0" fontId="14" fillId="3" borderId="0" xfId="0" applyFont="1" applyFill="1" applyBorder="1" applyAlignment="1">
      <alignment horizontal="left" vertical="center" wrapText="1"/>
    </xf>
    <xf numFmtId="0" fontId="2" fillId="3" borderId="25" xfId="0" applyFont="1" applyFill="1" applyBorder="1"/>
    <xf numFmtId="0" fontId="0" fillId="3" borderId="25" xfId="0" applyFill="1" applyBorder="1"/>
    <xf numFmtId="0" fontId="30" fillId="3" borderId="25" xfId="0" applyFont="1" applyFill="1" applyBorder="1"/>
    <xf numFmtId="43" fontId="0" fillId="3" borderId="0" xfId="1" applyFont="1" applyFill="1" applyBorder="1"/>
    <xf numFmtId="0" fontId="0" fillId="3" borderId="2" xfId="0" applyFill="1" applyBorder="1" applyAlignment="1"/>
    <xf numFmtId="0" fontId="0" fillId="3" borderId="0" xfId="0" applyFill="1" applyBorder="1" applyAlignment="1">
      <alignment horizontal="left"/>
    </xf>
    <xf numFmtId="0" fontId="35" fillId="3" borderId="0" xfId="0" applyFont="1" applyFill="1"/>
    <xf numFmtId="43" fontId="30" fillId="3" borderId="0" xfId="1" applyFont="1" applyFill="1"/>
    <xf numFmtId="43" fontId="30" fillId="3" borderId="25" xfId="1" applyFont="1" applyFill="1" applyBorder="1"/>
    <xf numFmtId="43" fontId="30" fillId="3" borderId="0" xfId="1" applyFont="1" applyFill="1" applyBorder="1"/>
    <xf numFmtId="2" fontId="30" fillId="3" borderId="1" xfId="0" applyNumberFormat="1" applyFont="1" applyFill="1" applyBorder="1" applyAlignment="1">
      <alignment horizontal="right" vertical="center"/>
    </xf>
    <xf numFmtId="166" fontId="0" fillId="3" borderId="25" xfId="0" applyNumberFormat="1" applyFill="1" applyBorder="1" applyAlignment="1"/>
    <xf numFmtId="0" fontId="16" fillId="2" borderId="0" xfId="0" applyFont="1" applyFill="1" applyBorder="1" applyAlignment="1">
      <alignment vertical="center" wrapText="1"/>
    </xf>
    <xf numFmtId="0" fontId="16" fillId="3" borderId="0" xfId="0" applyFont="1" applyFill="1" applyBorder="1" applyAlignment="1">
      <alignment vertical="center" wrapText="1"/>
    </xf>
    <xf numFmtId="0" fontId="0" fillId="0" borderId="25" xfId="0" applyFont="1" applyBorder="1"/>
    <xf numFmtId="166" fontId="0" fillId="0" borderId="25" xfId="0" applyNumberFormat="1" applyFont="1" applyBorder="1" applyAlignment="1">
      <alignment horizontal="center"/>
    </xf>
    <xf numFmtId="0" fontId="30" fillId="0" borderId="25" xfId="0" applyFont="1" applyBorder="1"/>
    <xf numFmtId="9" fontId="0" fillId="0" borderId="25" xfId="0" applyNumberFormat="1" applyFont="1" applyBorder="1" applyAlignment="1">
      <alignment horizontal="center"/>
    </xf>
    <xf numFmtId="167" fontId="0" fillId="0" borderId="25" xfId="0" applyNumberFormat="1" applyFont="1" applyBorder="1" applyAlignment="1">
      <alignment horizontal="center"/>
    </xf>
    <xf numFmtId="165" fontId="0" fillId="3" borderId="0" xfId="1" applyNumberFormat="1" applyFont="1" applyFill="1" applyBorder="1" applyAlignment="1">
      <alignment horizontal="right" vertical="top" wrapText="1"/>
    </xf>
    <xf numFmtId="165" fontId="0" fillId="3" borderId="25" xfId="1" applyNumberFormat="1" applyFont="1" applyFill="1" applyBorder="1"/>
    <xf numFmtId="0" fontId="0" fillId="0" borderId="0" xfId="0" applyFont="1"/>
    <xf numFmtId="0" fontId="55" fillId="0" borderId="20" xfId="0" applyFont="1" applyBorder="1"/>
    <xf numFmtId="0" fontId="55" fillId="0" borderId="9" xfId="0" applyFont="1" applyBorder="1"/>
    <xf numFmtId="0" fontId="55" fillId="0" borderId="10" xfId="0" applyFont="1" applyBorder="1"/>
    <xf numFmtId="0" fontId="55" fillId="0" borderId="16" xfId="0" applyFont="1" applyBorder="1"/>
    <xf numFmtId="0" fontId="55" fillId="0" borderId="0" xfId="0" applyFont="1" applyBorder="1"/>
    <xf numFmtId="0" fontId="55" fillId="0" borderId="12" xfId="0" applyFont="1" applyBorder="1"/>
    <xf numFmtId="0" fontId="56" fillId="0" borderId="0" xfId="0" applyFont="1" applyBorder="1" applyAlignment="1">
      <alignment horizontal="center"/>
    </xf>
    <xf numFmtId="0" fontId="57" fillId="0" borderId="0" xfId="0" applyFont="1" applyBorder="1" applyAlignment="1">
      <alignment horizontal="center" vertical="center"/>
    </xf>
    <xf numFmtId="17" fontId="58" fillId="0" borderId="0" xfId="0" applyNumberFormat="1" applyFont="1" applyBorder="1" applyAlignment="1">
      <alignment horizontal="center"/>
    </xf>
    <xf numFmtId="0" fontId="59" fillId="0" borderId="0" xfId="0" applyFont="1" applyBorder="1" applyAlignment="1">
      <alignment horizontal="center" vertical="center"/>
    </xf>
    <xf numFmtId="0" fontId="60" fillId="0" borderId="0" xfId="0" applyFont="1" applyBorder="1" applyAlignment="1">
      <alignment horizontal="center" vertical="center"/>
    </xf>
    <xf numFmtId="0" fontId="58" fillId="0" borderId="0" xfId="0" applyFont="1" applyBorder="1" applyAlignment="1">
      <alignment horizontal="center"/>
    </xf>
    <xf numFmtId="0" fontId="61" fillId="0" borderId="0" xfId="0" applyFont="1" applyBorder="1"/>
    <xf numFmtId="0" fontId="0" fillId="0" borderId="0" xfId="0" applyFont="1" applyAlignment="1"/>
    <xf numFmtId="0" fontId="54" fillId="0" borderId="0" xfId="7" applyFont="1" applyAlignment="1"/>
    <xf numFmtId="0" fontId="55" fillId="0" borderId="19" xfId="0" applyFont="1" applyBorder="1"/>
    <xf numFmtId="0" fontId="55" fillId="0" borderId="14" xfId="0" applyFont="1" applyBorder="1"/>
    <xf numFmtId="0" fontId="55" fillId="0" borderId="15" xfId="0" applyFont="1" applyBorder="1"/>
    <xf numFmtId="0" fontId="57"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46"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62" fillId="0" borderId="0" xfId="0" applyFont="1" applyFill="1" applyBorder="1" applyAlignment="1">
      <alignment vertical="center" wrapText="1"/>
    </xf>
    <xf numFmtId="0" fontId="62" fillId="9" borderId="0" xfId="0" applyFont="1" applyFill="1" applyBorder="1" applyAlignment="1">
      <alignment horizontal="center" vertical="center" wrapText="1"/>
    </xf>
    <xf numFmtId="0" fontId="30" fillId="0" borderId="47" xfId="0" applyFont="1" applyFill="1" applyBorder="1" applyAlignment="1">
      <alignment horizontal="center" vertical="center" wrapText="1"/>
    </xf>
    <xf numFmtId="0" fontId="62" fillId="0" borderId="0" xfId="0" applyFont="1" applyFill="1" applyBorder="1" applyAlignment="1">
      <alignment horizontal="center" vertical="center" wrapText="1"/>
    </xf>
    <xf numFmtId="0" fontId="62" fillId="8" borderId="48" xfId="0" applyFont="1" applyFill="1" applyBorder="1" applyAlignment="1">
      <alignment horizontal="center" vertical="center" wrapText="1"/>
    </xf>
    <xf numFmtId="0" fontId="63" fillId="0" borderId="0" xfId="0" applyFont="1" applyFill="1" applyBorder="1" applyAlignment="1">
      <alignment horizontal="center" vertical="center" wrapText="1"/>
    </xf>
    <xf numFmtId="0" fontId="39" fillId="0" borderId="48" xfId="7" applyFill="1" applyBorder="1" applyAlignment="1">
      <alignment horizontal="center" vertical="center" wrapText="1"/>
    </xf>
    <xf numFmtId="0" fontId="39" fillId="0" borderId="49" xfId="7" applyFill="1" applyBorder="1" applyAlignment="1">
      <alignment horizontal="center" vertical="center" wrapText="1"/>
    </xf>
    <xf numFmtId="0" fontId="39" fillId="0" borderId="49" xfId="7" quotePrefix="1" applyFill="1" applyBorder="1" applyAlignment="1">
      <alignment horizontal="center" vertical="center" wrapText="1"/>
    </xf>
    <xf numFmtId="0" fontId="39" fillId="0" borderId="50" xfId="7" quotePrefix="1" applyFill="1" applyBorder="1" applyAlignment="1">
      <alignment horizontal="center" vertical="center" wrapText="1"/>
    </xf>
    <xf numFmtId="0" fontId="39" fillId="0" borderId="0" xfId="7" quotePrefix="1" applyFill="1" applyBorder="1" applyAlignment="1">
      <alignment horizontal="center" vertical="center" wrapText="1"/>
    </xf>
    <xf numFmtId="0" fontId="62" fillId="8" borderId="0" xfId="0" applyFont="1" applyFill="1" applyBorder="1" applyAlignment="1">
      <alignment horizontal="center" vertical="center" wrapText="1"/>
    </xf>
    <xf numFmtId="0" fontId="63" fillId="8" borderId="0" xfId="0" applyFont="1" applyFill="1" applyBorder="1" applyAlignment="1">
      <alignment horizontal="center" vertical="center" wrapText="1"/>
    </xf>
    <xf numFmtId="0" fontId="0" fillId="8" borderId="0"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21" fillId="0" borderId="0" xfId="3" applyFill="1" applyBorder="1" applyAlignment="1" applyProtection="1">
      <alignment horizontal="center" vertical="center" wrapText="1"/>
    </xf>
    <xf numFmtId="14" fontId="30" fillId="0" borderId="0" xfId="0" applyNumberFormat="1" applyFont="1" applyFill="1" applyBorder="1" applyAlignment="1">
      <alignment horizontal="center" vertical="center" wrapText="1"/>
    </xf>
    <xf numFmtId="0" fontId="32" fillId="0" borderId="0" xfId="0" applyFont="1" applyFill="1" applyBorder="1" applyAlignment="1">
      <alignment horizontal="center" vertical="center" wrapText="1"/>
    </xf>
    <xf numFmtId="0" fontId="64" fillId="0" borderId="0" xfId="7" quotePrefix="1" applyFont="1" applyFill="1" applyBorder="1" applyAlignment="1">
      <alignment horizontal="center" vertical="center" wrapText="1"/>
    </xf>
    <xf numFmtId="0" fontId="30" fillId="0" borderId="0" xfId="0" quotePrefix="1" applyFont="1" applyFill="1" applyBorder="1" applyAlignment="1">
      <alignment horizontal="center" vertical="center" wrapText="1"/>
    </xf>
    <xf numFmtId="0" fontId="35" fillId="0" borderId="0" xfId="0" quotePrefix="1" applyFont="1" applyFill="1" applyBorder="1" applyAlignment="1">
      <alignment horizontal="center" vertical="center" wrapText="1"/>
    </xf>
    <xf numFmtId="0" fontId="35" fillId="10" borderId="0" xfId="0" applyFont="1" applyFill="1" applyBorder="1" applyAlignment="1">
      <alignment horizontal="center" vertical="center" wrapText="1"/>
    </xf>
    <xf numFmtId="0" fontId="34" fillId="10" borderId="0" xfId="0" quotePrefix="1" applyFont="1" applyFill="1" applyBorder="1" applyAlignment="1">
      <alignment horizontal="center" vertical="center" wrapText="1"/>
    </xf>
    <xf numFmtId="0" fontId="63" fillId="10" borderId="0" xfId="0" applyFont="1" applyFill="1" applyBorder="1" applyAlignment="1">
      <alignment horizontal="center" vertical="center" wrapText="1"/>
    </xf>
    <xf numFmtId="0" fontId="2" fillId="10" borderId="0" xfId="0" applyFont="1" applyFill="1" applyBorder="1" applyAlignment="1">
      <alignment horizontal="center" vertical="center" wrapText="1"/>
    </xf>
    <xf numFmtId="3" fontId="30" fillId="0" borderId="0" xfId="0" quotePrefix="1" applyNumberFormat="1" applyFont="1" applyFill="1" applyBorder="1" applyAlignment="1">
      <alignment horizontal="center" vertical="center" wrapText="1"/>
    </xf>
    <xf numFmtId="0" fontId="32" fillId="0" borderId="0" xfId="0" quotePrefix="1" applyFont="1" applyFill="1" applyBorder="1" applyAlignment="1">
      <alignment horizontal="center" vertical="center" wrapText="1"/>
    </xf>
    <xf numFmtId="167" fontId="30" fillId="0" borderId="0" xfId="2" applyNumberFormat="1" applyFont="1" applyFill="1" applyBorder="1" applyAlignment="1">
      <alignment horizontal="center" vertical="center" wrapText="1"/>
    </xf>
    <xf numFmtId="10" fontId="30" fillId="0" borderId="0" xfId="0" quotePrefix="1" applyNumberFormat="1" applyFont="1" applyFill="1" applyBorder="1" applyAlignment="1">
      <alignment horizontal="center" vertical="center" wrapText="1"/>
    </xf>
    <xf numFmtId="3" fontId="30" fillId="0" borderId="0" xfId="0" applyNumberFormat="1" applyFont="1" applyFill="1" applyBorder="1" applyAlignment="1">
      <alignment horizontal="center" vertical="center" wrapText="1"/>
    </xf>
    <xf numFmtId="0" fontId="30" fillId="0" borderId="0" xfId="0" quotePrefix="1" applyFont="1" applyFill="1" applyBorder="1" applyAlignment="1">
      <alignment horizontal="right" vertical="center" wrapText="1"/>
    </xf>
    <xf numFmtId="9" fontId="30" fillId="0" borderId="0" xfId="2" quotePrefix="1" applyFont="1" applyFill="1" applyBorder="1" applyAlignment="1">
      <alignment horizontal="center" vertical="center" wrapText="1"/>
    </xf>
    <xf numFmtId="0" fontId="65" fillId="0" borderId="0" xfId="0" applyFont="1" applyFill="1" applyBorder="1" applyAlignment="1">
      <alignment horizontal="center" vertical="center" wrapText="1"/>
    </xf>
    <xf numFmtId="0" fontId="66" fillId="10" borderId="0" xfId="0" applyFont="1" applyFill="1" applyBorder="1" applyAlignment="1">
      <alignment horizontal="center" vertical="center" wrapText="1"/>
    </xf>
    <xf numFmtId="4" fontId="30"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 fillId="0" borderId="0" xfId="0"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2" fontId="30" fillId="0" borderId="0" xfId="0" applyNumberFormat="1" applyFont="1" applyFill="1" applyBorder="1" applyAlignment="1">
      <alignment horizontal="center" vertical="center" wrapText="1"/>
    </xf>
    <xf numFmtId="0" fontId="22" fillId="0" borderId="0" xfId="0" applyFont="1" applyFill="1" applyBorder="1" applyAlignment="1">
      <alignment horizontal="center" vertical="center" wrapText="1"/>
    </xf>
    <xf numFmtId="9" fontId="30" fillId="0" borderId="0" xfId="2" applyFont="1" applyFill="1" applyBorder="1" applyAlignment="1">
      <alignment horizontal="center" vertical="center" wrapText="1"/>
    </xf>
    <xf numFmtId="1" fontId="30" fillId="0" borderId="0" xfId="0" applyNumberFormat="1" applyFont="1" applyFill="1" applyBorder="1" applyAlignment="1">
      <alignment horizontal="center" vertical="center" wrapText="1"/>
    </xf>
    <xf numFmtId="1" fontId="35" fillId="10" borderId="0" xfId="0" applyNumberFormat="1" applyFont="1" applyFill="1" applyBorder="1" applyAlignment="1">
      <alignment horizontal="center" vertical="center" wrapText="1"/>
    </xf>
    <xf numFmtId="9" fontId="0" fillId="0" borderId="0" xfId="2"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1" fontId="0" fillId="0" borderId="0" xfId="0" applyNumberFormat="1" applyFont="1" applyFill="1" applyBorder="1" applyAlignment="1">
      <alignment horizontal="center" vertical="center" wrapText="1"/>
    </xf>
    <xf numFmtId="0" fontId="32" fillId="0" borderId="0" xfId="0"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39" fillId="0" borderId="0" xfId="7" applyFill="1" applyBorder="1" applyAlignment="1">
      <alignment horizontal="center" vertical="center" wrapText="1"/>
    </xf>
    <xf numFmtId="0" fontId="68" fillId="0" borderId="0" xfId="0" applyFont="1" applyFill="1" applyBorder="1" applyAlignment="1">
      <alignment horizontal="center" vertical="center" wrapText="1"/>
    </xf>
    <xf numFmtId="0" fontId="30" fillId="0" borderId="0" xfId="0" applyFont="1" applyFill="1" applyBorder="1" applyAlignment="1">
      <alignment horizontal="right" vertical="center" wrapText="1"/>
    </xf>
    <xf numFmtId="0" fontId="52" fillId="0" borderId="0" xfId="0" applyFont="1" applyFill="1" applyBorder="1" applyAlignment="1">
      <alignment horizontal="center" vertical="center" wrapText="1"/>
    </xf>
    <xf numFmtId="167" fontId="52" fillId="0" borderId="0" xfId="2" applyNumberFormat="1" applyFont="1" applyFill="1" applyBorder="1" applyAlignment="1">
      <alignment horizontal="center" vertical="center" wrapText="1"/>
    </xf>
    <xf numFmtId="10" fontId="30" fillId="0" borderId="0" xfId="2" applyNumberFormat="1" applyFont="1" applyFill="1" applyBorder="1" applyAlignment="1">
      <alignment horizontal="center" vertical="center" wrapText="1"/>
    </xf>
    <xf numFmtId="9" fontId="30" fillId="0" borderId="0" xfId="0" applyNumberFormat="1" applyFont="1" applyFill="1" applyBorder="1" applyAlignment="1">
      <alignment horizontal="center" vertical="center" wrapText="1"/>
    </xf>
    <xf numFmtId="10" fontId="65" fillId="0" borderId="0" xfId="0" applyNumberFormat="1" applyFont="1" applyFill="1" applyBorder="1" applyAlignment="1">
      <alignment horizontal="center" vertical="center" wrapText="1"/>
    </xf>
    <xf numFmtId="167" fontId="30" fillId="0" borderId="0" xfId="0" applyNumberFormat="1" applyFont="1" applyFill="1" applyBorder="1" applyAlignment="1">
      <alignment horizontal="center" vertical="center" wrapText="1"/>
    </xf>
    <xf numFmtId="0" fontId="35" fillId="11" borderId="0" xfId="0" applyFont="1" applyFill="1" applyBorder="1" applyAlignment="1">
      <alignment horizontal="center" vertical="center" wrapText="1"/>
    </xf>
    <xf numFmtId="0" fontId="69" fillId="11" borderId="0" xfId="0" quotePrefix="1" applyFont="1" applyFill="1" applyBorder="1" applyAlignment="1">
      <alignment horizontal="center" vertical="center" wrapText="1"/>
    </xf>
    <xf numFmtId="0" fontId="2" fillId="11" borderId="0" xfId="0" applyFont="1" applyFill="1" applyBorder="1" applyAlignment="1">
      <alignment horizontal="center" vertical="center" wrapText="1"/>
    </xf>
    <xf numFmtId="0" fontId="34" fillId="0" borderId="0" xfId="0" quotePrefix="1" applyFont="1" applyFill="1" applyBorder="1" applyAlignment="1">
      <alignment horizontal="center" vertical="center" wrapText="1"/>
    </xf>
    <xf numFmtId="10" fontId="30" fillId="0" borderId="0" xfId="0"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3" fillId="8" borderId="0" xfId="0" applyFont="1" applyFill="1" applyBorder="1" applyAlignment="1">
      <alignment horizontal="center" vertical="center" wrapText="1"/>
    </xf>
    <xf numFmtId="0" fontId="0" fillId="0" borderId="0" xfId="0" applyAlignment="1">
      <alignment horizontal="center"/>
    </xf>
    <xf numFmtId="0" fontId="63" fillId="0" borderId="0" xfId="0" quotePrefix="1" applyFont="1" applyFill="1" applyBorder="1" applyAlignment="1">
      <alignment horizontal="center" vertical="center" wrapText="1"/>
    </xf>
    <xf numFmtId="0" fontId="30" fillId="12" borderId="0" xfId="0" quotePrefix="1" applyFont="1" applyFill="1" applyBorder="1" applyAlignment="1">
      <alignment horizontal="center" vertical="center" wrapText="1"/>
    </xf>
    <xf numFmtId="167" fontId="0" fillId="0" borderId="0" xfId="2" quotePrefix="1" applyNumberFormat="1" applyFont="1" applyFill="1" applyBorder="1" applyAlignment="1">
      <alignment horizontal="center" vertical="center" wrapText="1"/>
    </xf>
    <xf numFmtId="167" fontId="30" fillId="0" borderId="0" xfId="0" quotePrefix="1" applyNumberFormat="1" applyFont="1" applyFill="1" applyBorder="1" applyAlignment="1">
      <alignment horizontal="center" vertical="center" wrapText="1"/>
    </xf>
    <xf numFmtId="167" fontId="30" fillId="0" borderId="0" xfId="2" quotePrefix="1" applyNumberFormat="1" applyFont="1" applyFill="1" applyBorder="1" applyAlignment="1">
      <alignment horizontal="center" vertical="center" wrapText="1"/>
    </xf>
    <xf numFmtId="167" fontId="0" fillId="0" borderId="0" xfId="0" applyNumberFormat="1" applyFont="1" applyFill="1" applyBorder="1" applyAlignment="1">
      <alignment horizontal="center" vertical="center" wrapText="1"/>
    </xf>
    <xf numFmtId="167" fontId="65" fillId="0" borderId="0" xfId="2" applyNumberFormat="1" applyFont="1" applyFill="1" applyBorder="1" applyAlignment="1">
      <alignment horizontal="center" vertical="center" wrapText="1"/>
    </xf>
    <xf numFmtId="0" fontId="21" fillId="0" borderId="0" xfId="3" applyAlignment="1" applyProtection="1">
      <alignment horizontal="center"/>
    </xf>
    <xf numFmtId="0" fontId="21" fillId="0" borderId="0" xfId="3" applyAlignment="1" applyProtection="1">
      <alignment horizontal="center" vertical="center"/>
    </xf>
    <xf numFmtId="164" fontId="30" fillId="0" borderId="0" xfId="1" applyNumberFormat="1" applyFont="1" applyFill="1" applyBorder="1" applyAlignment="1">
      <alignment horizontal="center" vertical="center" wrapText="1"/>
    </xf>
    <xf numFmtId="0" fontId="46" fillId="0" borderId="0" xfId="0" applyFont="1" applyBorder="1" applyAlignment="1"/>
    <xf numFmtId="0" fontId="0" fillId="0" borderId="0" xfId="0" applyAlignment="1">
      <alignment horizontal="center" vertical="center"/>
    </xf>
    <xf numFmtId="1" fontId="30" fillId="0" borderId="0" xfId="0" quotePrefix="1" applyNumberFormat="1" applyFont="1" applyFill="1" applyBorder="1" applyAlignment="1">
      <alignment horizontal="center" vertical="center" wrapText="1"/>
    </xf>
    <xf numFmtId="0" fontId="72" fillId="9" borderId="0" xfId="3" applyFont="1" applyFill="1" applyBorder="1" applyAlignment="1" applyProtection="1">
      <alignment horizontal="center"/>
    </xf>
    <xf numFmtId="0" fontId="72" fillId="0" borderId="0" xfId="3" applyFont="1" applyAlignment="1" applyProtection="1"/>
    <xf numFmtId="0" fontId="54" fillId="8" borderId="0" xfId="7" applyFont="1" applyFill="1" applyBorder="1" applyAlignment="1">
      <alignment horizontal="center"/>
    </xf>
    <xf numFmtId="0" fontId="54" fillId="0" borderId="0" xfId="7" applyFont="1" applyAlignment="1"/>
    <xf numFmtId="0" fontId="67" fillId="0" borderId="0" xfId="0" applyFont="1" applyFill="1" applyBorder="1" applyAlignment="1">
      <alignment horizontal="left" vertical="center" wrapText="1"/>
    </xf>
    <xf numFmtId="0" fontId="0" fillId="0" borderId="0" xfId="0" applyAlignment="1">
      <alignment horizontal="center" vertical="center"/>
    </xf>
    <xf numFmtId="0" fontId="35" fillId="0" borderId="0" xfId="0" applyFont="1" applyFill="1" applyBorder="1" applyAlignment="1">
      <alignment horizontal="center" vertical="center" wrapText="1"/>
    </xf>
    <xf numFmtId="0" fontId="70" fillId="0" borderId="0" xfId="0" applyFont="1" applyFill="1" applyBorder="1" applyAlignment="1">
      <alignment horizontal="left" vertical="center" wrapText="1"/>
    </xf>
    <xf numFmtId="168" fontId="23" fillId="4" borderId="0" xfId="6" applyNumberFormat="1" applyFont="1" applyFill="1" applyBorder="1" applyAlignment="1">
      <alignment horizontal="center"/>
    </xf>
    <xf numFmtId="0" fontId="37" fillId="3" borderId="0" xfId="0" applyFont="1" applyFill="1" applyBorder="1" applyAlignment="1">
      <alignment horizontal="left" wrapText="1"/>
    </xf>
    <xf numFmtId="0" fontId="14" fillId="3" borderId="0" xfId="0" applyFont="1" applyFill="1" applyBorder="1" applyAlignment="1">
      <alignment horizontal="center" vertical="center" wrapText="1"/>
    </xf>
    <xf numFmtId="0" fontId="14" fillId="3" borderId="0" xfId="0" applyFont="1" applyFill="1" applyBorder="1" applyAlignment="1">
      <alignment horizontal="left" vertical="center" wrapText="1"/>
    </xf>
    <xf numFmtId="0" fontId="0" fillId="3" borderId="27" xfId="0" applyFill="1" applyBorder="1" applyAlignment="1">
      <alignment horizontal="center"/>
    </xf>
    <xf numFmtId="0" fontId="0" fillId="3" borderId="2" xfId="0" applyFill="1" applyBorder="1" applyAlignment="1">
      <alignment horizontal="center"/>
    </xf>
    <xf numFmtId="0" fontId="0" fillId="3" borderId="45" xfId="0" applyFill="1" applyBorder="1" applyAlignment="1">
      <alignment horizontal="center"/>
    </xf>
    <xf numFmtId="165" fontId="0" fillId="3" borderId="27" xfId="1" applyNumberFormat="1" applyFont="1" applyFill="1" applyBorder="1" applyAlignment="1">
      <alignment horizontal="center"/>
    </xf>
    <xf numFmtId="165" fontId="0" fillId="3" borderId="2" xfId="1" applyNumberFormat="1" applyFont="1" applyFill="1" applyBorder="1" applyAlignment="1">
      <alignment horizontal="center"/>
    </xf>
    <xf numFmtId="165" fontId="0" fillId="3" borderId="45" xfId="1" applyNumberFormat="1" applyFont="1" applyFill="1" applyBorder="1" applyAlignment="1">
      <alignment horizontal="center"/>
    </xf>
    <xf numFmtId="0" fontId="0" fillId="3" borderId="0" xfId="0" applyFont="1" applyFill="1" applyBorder="1" applyAlignment="1">
      <alignment horizontal="center" vertical="center"/>
    </xf>
    <xf numFmtId="0" fontId="15" fillId="3" borderId="0" xfId="0" applyFont="1" applyFill="1" applyBorder="1" applyAlignment="1">
      <alignment horizontal="center" vertical="center" wrapText="1"/>
    </xf>
    <xf numFmtId="0" fontId="14" fillId="3" borderId="0" xfId="0" applyFont="1" applyFill="1" applyBorder="1" applyAlignment="1">
      <alignment horizontal="left" vertical="center"/>
    </xf>
    <xf numFmtId="0" fontId="0" fillId="3" borderId="27" xfId="0" applyFill="1" applyBorder="1" applyAlignment="1">
      <alignment horizontal="left"/>
    </xf>
    <xf numFmtId="0" fontId="0" fillId="3" borderId="2" xfId="0" applyFill="1" applyBorder="1" applyAlignment="1">
      <alignment horizontal="left"/>
    </xf>
    <xf numFmtId="0" fontId="0" fillId="3" borderId="1" xfId="0" applyFont="1" applyFill="1" applyBorder="1" applyAlignment="1">
      <alignment horizontal="center" vertical="center"/>
    </xf>
    <xf numFmtId="0" fontId="2" fillId="3" borderId="0" xfId="0" applyFont="1" applyFill="1" applyBorder="1" applyAlignment="1">
      <alignment vertical="center"/>
    </xf>
    <xf numFmtId="0" fontId="16" fillId="2" borderId="0" xfId="0" applyFont="1" applyFill="1" applyBorder="1" applyAlignment="1">
      <alignment horizontal="center" vertical="center" wrapText="1"/>
    </xf>
    <xf numFmtId="0" fontId="3" fillId="3" borderId="1" xfId="0" applyFont="1" applyFill="1" applyBorder="1" applyAlignment="1">
      <alignment horizontal="center"/>
    </xf>
    <xf numFmtId="0" fontId="32" fillId="3" borderId="1" xfId="0" applyFont="1" applyFill="1" applyBorder="1" applyAlignment="1">
      <alignment horizontal="center"/>
    </xf>
    <xf numFmtId="0" fontId="9" fillId="3" borderId="0" xfId="0" applyFont="1" applyFill="1" applyBorder="1" applyAlignment="1">
      <alignment horizontal="justify" vertical="center" wrapText="1"/>
    </xf>
    <xf numFmtId="0" fontId="9" fillId="3" borderId="0" xfId="0" applyFont="1" applyFill="1" applyBorder="1" applyAlignment="1">
      <alignment vertical="center" wrapText="1"/>
    </xf>
    <xf numFmtId="0" fontId="9" fillId="3" borderId="11" xfId="0" applyFont="1" applyFill="1" applyBorder="1" applyAlignment="1">
      <alignment horizontal="left" vertical="center" wrapText="1"/>
    </xf>
    <xf numFmtId="0" fontId="44" fillId="2" borderId="0" xfId="0" applyFont="1" applyFill="1" applyBorder="1" applyAlignment="1">
      <alignment horizontal="center" vertical="center" wrapText="1"/>
    </xf>
    <xf numFmtId="0" fontId="45" fillId="2" borderId="0" xfId="0" applyFont="1" applyFill="1" applyBorder="1" applyAlignment="1">
      <alignment horizontal="center" vertic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0" xfId="0" applyBorder="1" applyAlignment="1">
      <alignment horizontal="center"/>
    </xf>
    <xf numFmtId="0" fontId="0" fillId="0" borderId="12"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21" fillId="3" borderId="6" xfId="3" applyFill="1" applyBorder="1" applyAlignment="1" applyProtection="1">
      <alignment horizontal="left" vertical="center" wrapText="1"/>
    </xf>
    <xf numFmtId="0" fontId="21" fillId="3" borderId="7" xfId="3" applyFill="1" applyBorder="1" applyAlignment="1" applyProtection="1">
      <alignment horizontal="left" vertical="center" wrapText="1"/>
    </xf>
    <xf numFmtId="0" fontId="0" fillId="3" borderId="16" xfId="0" applyFill="1" applyBorder="1" applyAlignment="1">
      <alignment horizontal="left" vertical="top" wrapText="1"/>
    </xf>
    <xf numFmtId="0" fontId="0" fillId="3" borderId="0" xfId="0" applyFill="1" applyBorder="1" applyAlignment="1">
      <alignment horizontal="left" vertical="top" wrapText="1"/>
    </xf>
    <xf numFmtId="0" fontId="0" fillId="3" borderId="12" xfId="0" applyFill="1" applyBorder="1" applyAlignment="1">
      <alignment horizontal="left" vertical="top" wrapText="1"/>
    </xf>
    <xf numFmtId="0" fontId="50" fillId="7" borderId="25" xfId="0" applyFont="1" applyFill="1" applyBorder="1" applyAlignment="1">
      <alignment horizontal="left" vertical="top"/>
    </xf>
    <xf numFmtId="0" fontId="50" fillId="7" borderId="26" xfId="0" applyFont="1" applyFill="1" applyBorder="1" applyAlignment="1">
      <alignment horizontal="left" vertical="top"/>
    </xf>
    <xf numFmtId="0" fontId="49" fillId="6" borderId="20" xfId="0" applyFont="1" applyFill="1" applyBorder="1" applyAlignment="1">
      <alignment horizontal="left" vertical="center" wrapText="1"/>
    </xf>
    <xf numFmtId="0" fontId="49" fillId="6" borderId="10" xfId="0" applyFont="1" applyFill="1" applyBorder="1" applyAlignment="1">
      <alignment horizontal="left" vertical="center" wrapText="1"/>
    </xf>
    <xf numFmtId="0" fontId="49" fillId="6" borderId="16" xfId="0" applyFont="1" applyFill="1" applyBorder="1" applyAlignment="1">
      <alignment horizontal="left" vertical="center" wrapText="1"/>
    </xf>
    <xf numFmtId="0" fontId="49" fillId="6" borderId="12" xfId="0" applyFont="1" applyFill="1" applyBorder="1" applyAlignment="1">
      <alignment horizontal="left" vertical="center" wrapText="1"/>
    </xf>
    <xf numFmtId="0" fontId="50" fillId="7" borderId="22" xfId="0" applyFont="1" applyFill="1" applyBorder="1" applyAlignment="1">
      <alignment horizontal="left" vertical="top"/>
    </xf>
    <xf numFmtId="0" fontId="50" fillId="7" borderId="23" xfId="0" applyFont="1" applyFill="1" applyBorder="1" applyAlignment="1">
      <alignment horizontal="left" vertical="top"/>
    </xf>
    <xf numFmtId="0" fontId="50" fillId="7" borderId="25" xfId="0" applyFont="1" applyFill="1" applyBorder="1" applyAlignment="1">
      <alignment horizontal="left" vertical="top" wrapText="1"/>
    </xf>
    <xf numFmtId="0" fontId="50" fillId="7" borderId="26" xfId="0" applyFont="1" applyFill="1" applyBorder="1" applyAlignment="1">
      <alignment horizontal="left" vertical="top" wrapText="1"/>
    </xf>
    <xf numFmtId="0" fontId="50" fillId="7" borderId="27" xfId="0" applyFont="1" applyFill="1" applyBorder="1" applyAlignment="1">
      <alignment horizontal="left" vertical="top"/>
    </xf>
    <xf numFmtId="0" fontId="50" fillId="7" borderId="28" xfId="0" applyFont="1" applyFill="1" applyBorder="1" applyAlignment="1">
      <alignment horizontal="left" vertical="top"/>
    </xf>
    <xf numFmtId="0" fontId="50" fillId="7" borderId="27" xfId="0" applyFont="1" applyFill="1" applyBorder="1" applyAlignment="1">
      <alignment horizontal="left" vertical="top" wrapText="1"/>
    </xf>
    <xf numFmtId="0" fontId="50" fillId="7" borderId="28" xfId="0" applyFont="1" applyFill="1" applyBorder="1" applyAlignment="1">
      <alignment horizontal="left" vertical="top" wrapText="1"/>
    </xf>
    <xf numFmtId="0" fontId="50" fillId="7" borderId="30" xfId="0" applyFont="1" applyFill="1" applyBorder="1" applyAlignment="1">
      <alignment horizontal="left" vertical="top"/>
    </xf>
    <xf numFmtId="0" fontId="50" fillId="7" borderId="31" xfId="0" applyFont="1" applyFill="1" applyBorder="1" applyAlignment="1">
      <alignment horizontal="left" vertical="top"/>
    </xf>
    <xf numFmtId="0" fontId="49" fillId="6" borderId="20" xfId="0" applyFont="1" applyFill="1" applyBorder="1" applyAlignment="1">
      <alignment horizontal="left" vertical="top" wrapText="1"/>
    </xf>
    <xf numFmtId="0" fontId="49" fillId="6" borderId="10" xfId="0" applyFont="1" applyFill="1" applyBorder="1" applyAlignment="1">
      <alignment horizontal="left" vertical="top" wrapText="1"/>
    </xf>
    <xf numFmtId="0" fontId="49" fillId="6" borderId="16" xfId="0" applyFont="1" applyFill="1" applyBorder="1" applyAlignment="1">
      <alignment horizontal="left" vertical="top" wrapText="1"/>
    </xf>
    <xf numFmtId="0" fontId="49" fillId="6" borderId="12" xfId="0" applyFont="1" applyFill="1" applyBorder="1" applyAlignment="1">
      <alignment horizontal="left" vertical="top" wrapText="1"/>
    </xf>
    <xf numFmtId="0" fontId="50" fillId="7" borderId="22" xfId="0" applyFont="1" applyFill="1" applyBorder="1" applyAlignment="1">
      <alignment horizontal="left" vertical="top" wrapText="1"/>
    </xf>
    <xf numFmtId="0" fontId="50" fillId="7" borderId="23" xfId="0" applyFont="1" applyFill="1" applyBorder="1" applyAlignment="1">
      <alignment horizontal="left" vertical="top" wrapText="1"/>
    </xf>
    <xf numFmtId="0" fontId="50" fillId="5" borderId="40" xfId="0" applyFont="1" applyFill="1" applyBorder="1" applyAlignment="1">
      <alignment horizontal="left" vertical="center" wrapText="1"/>
    </xf>
    <xf numFmtId="0" fontId="50" fillId="5" borderId="41" xfId="0" applyFont="1" applyFill="1" applyBorder="1" applyAlignment="1">
      <alignment horizontal="left" vertical="center" wrapText="1"/>
    </xf>
    <xf numFmtId="0" fontId="50" fillId="7" borderId="30" xfId="0" applyFont="1" applyFill="1" applyBorder="1" applyAlignment="1">
      <alignment horizontal="left" vertical="top" wrapText="1"/>
    </xf>
    <xf numFmtId="0" fontId="50" fillId="7" borderId="31" xfId="0" applyFont="1" applyFill="1" applyBorder="1" applyAlignment="1">
      <alignment horizontal="left" vertical="top" wrapText="1"/>
    </xf>
    <xf numFmtId="0" fontId="50" fillId="5" borderId="37" xfId="0" applyFont="1" applyFill="1" applyBorder="1" applyAlignment="1">
      <alignment horizontal="left" vertical="center" wrapText="1"/>
    </xf>
    <xf numFmtId="0" fontId="50" fillId="5" borderId="38" xfId="0" applyFont="1" applyFill="1" applyBorder="1" applyAlignment="1">
      <alignment horizontal="left" vertical="center" wrapText="1"/>
    </xf>
    <xf numFmtId="0" fontId="50" fillId="5" borderId="25" xfId="0" applyFont="1" applyFill="1" applyBorder="1" applyAlignment="1">
      <alignment horizontal="left" vertical="center" wrapText="1"/>
    </xf>
    <xf numFmtId="0" fontId="50" fillId="5" borderId="26" xfId="0" applyFont="1" applyFill="1" applyBorder="1" applyAlignment="1">
      <alignment horizontal="left" vertical="center" wrapText="1"/>
    </xf>
    <xf numFmtId="0" fontId="50" fillId="5" borderId="30" xfId="0" applyFont="1" applyFill="1" applyBorder="1" applyAlignment="1">
      <alignment horizontal="left" vertical="center" wrapText="1"/>
    </xf>
    <xf numFmtId="0" fontId="50" fillId="5" borderId="31" xfId="0" applyFont="1" applyFill="1" applyBorder="1" applyAlignment="1">
      <alignment horizontal="left" vertical="center" wrapText="1"/>
    </xf>
    <xf numFmtId="0" fontId="49" fillId="6" borderId="19"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0" fillId="5" borderId="27" xfId="0" applyFont="1" applyFill="1" applyBorder="1" applyAlignment="1">
      <alignment horizontal="left" vertical="center" wrapText="1"/>
    </xf>
    <xf numFmtId="0" fontId="50" fillId="5" borderId="28"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7" xfId="0" applyFont="1" applyFill="1" applyBorder="1" applyAlignment="1">
      <alignment horizontal="left" vertical="center" wrapText="1"/>
    </xf>
    <xf numFmtId="0" fontId="50" fillId="5" borderId="44" xfId="0" applyFont="1" applyFill="1" applyBorder="1" applyAlignment="1">
      <alignment horizontal="left" vertical="center" wrapText="1"/>
    </xf>
    <xf numFmtId="0" fontId="50" fillId="5" borderId="7" xfId="0" applyFont="1" applyFill="1" applyBorder="1" applyAlignment="1">
      <alignment horizontal="left" vertical="center" wrapText="1"/>
    </xf>
  </cellXfs>
  <cellStyles count="14">
    <cellStyle name="Comma 2" xfId="8"/>
    <cellStyle name="Hyperlink 2" xfId="9"/>
    <cellStyle name="Komma" xfId="1" builtinId="3"/>
    <cellStyle name="Link" xfId="3" builtinId="8"/>
    <cellStyle name="Link 2" xfId="7"/>
    <cellStyle name="Normal" xfId="0" builtinId="0"/>
    <cellStyle name="Normal 2" xfId="4"/>
    <cellStyle name="Normal 3" xfId="10"/>
    <cellStyle name="Normal 4" xfId="11"/>
    <cellStyle name="Normal 5" xfId="12"/>
    <cellStyle name="Normal 7" xfId="5"/>
    <cellStyle name="Normal_porteføljerapport skabelon v4.3 - q1-2010 26apr2010" xfId="6"/>
    <cellStyle name="Procent" xfId="2" builtinId="5"/>
    <cellStyle name="Standard 3"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20</xdr:row>
      <xdr:rowOff>38101</xdr:rowOff>
    </xdr:to>
    <xdr:pic>
      <xdr:nvPicPr>
        <xdr:cNvPr id="2" name="Picture 2"/>
        <xdr:cNvPicPr>
          <a:picLocks noChangeAspect="1"/>
        </xdr:cNvPicPr>
      </xdr:nvPicPr>
      <xdr:blipFill>
        <a:blip xmlns:r="http://schemas.openxmlformats.org/officeDocument/2006/relationships" r:embed="rId1"/>
        <a:stretch>
          <a:fillRect/>
        </a:stretch>
      </xdr:blipFill>
      <xdr:spPr>
        <a:xfrm>
          <a:off x="2101215" y="3034666"/>
          <a:ext cx="4534118" cy="15468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123265</xdr:rowOff>
    </xdr:from>
    <xdr:to>
      <xdr:col>12</xdr:col>
      <xdr:colOff>86589</xdr:colOff>
      <xdr:row>3</xdr:row>
      <xdr:rowOff>40404</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5"/>
          <a:ext cx="12001498"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10</xdr:col>
      <xdr:colOff>851648</xdr:colOff>
      <xdr:row>3</xdr:row>
      <xdr:rowOff>67235</xdr:rowOff>
    </xdr:from>
    <xdr:to>
      <xdr:col>11</xdr:col>
      <xdr:colOff>588873</xdr:colOff>
      <xdr:row>4</xdr:row>
      <xdr:rowOff>48186</xdr:rowOff>
    </xdr:to>
    <xdr:grpSp>
      <xdr:nvGrpSpPr>
        <xdr:cNvPr id="33" name="Group 2"/>
        <xdr:cNvGrpSpPr>
          <a:grpSpLocks/>
        </xdr:cNvGrpSpPr>
      </xdr:nvGrpSpPr>
      <xdr:grpSpPr bwMode="auto">
        <a:xfrm>
          <a:off x="11205323" y="638735"/>
          <a:ext cx="589432" cy="171451"/>
          <a:chOff x="4768" y="3645"/>
          <a:chExt cx="967" cy="172"/>
        </a:xfrm>
      </xdr:grpSpPr>
      <xdr:sp macro="" textlink="">
        <xdr:nvSpPr>
          <xdr:cNvPr id="3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158750</xdr:rowOff>
    </xdr:from>
    <xdr:to>
      <xdr:col>3</xdr:col>
      <xdr:colOff>63500</xdr:colOff>
      <xdr:row>3</xdr:row>
      <xdr:rowOff>75889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397952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3966882</xdr:colOff>
      <xdr:row>4</xdr:row>
      <xdr:rowOff>0</xdr:rowOff>
    </xdr:from>
    <xdr:to>
      <xdr:col>2</xdr:col>
      <xdr:colOff>4785475</xdr:colOff>
      <xdr:row>4</xdr:row>
      <xdr:rowOff>171451</xdr:rowOff>
    </xdr:to>
    <xdr:grpSp>
      <xdr:nvGrpSpPr>
        <xdr:cNvPr id="3" name="Group 2"/>
        <xdr:cNvGrpSpPr>
          <a:grpSpLocks/>
        </xdr:cNvGrpSpPr>
      </xdr:nvGrpSpPr>
      <xdr:grpSpPr bwMode="auto">
        <a:xfrm>
          <a:off x="12920382" y="762000"/>
          <a:ext cx="818593"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158751</xdr:rowOff>
    </xdr:from>
    <xdr:to>
      <xdr:col>14</xdr:col>
      <xdr:colOff>502397</xdr:colOff>
      <xdr:row>3</xdr:row>
      <xdr:rowOff>71517</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1"/>
          <a:ext cx="11443447" cy="48426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13</xdr:col>
      <xdr:colOff>336177</xdr:colOff>
      <xdr:row>3</xdr:row>
      <xdr:rowOff>145676</xdr:rowOff>
    </xdr:from>
    <xdr:to>
      <xdr:col>14</xdr:col>
      <xdr:colOff>549652</xdr:colOff>
      <xdr:row>4</xdr:row>
      <xdr:rowOff>126627</xdr:rowOff>
    </xdr:to>
    <xdr:grpSp>
      <xdr:nvGrpSpPr>
        <xdr:cNvPr id="32" name="Group 2"/>
        <xdr:cNvGrpSpPr>
          <a:grpSpLocks/>
        </xdr:cNvGrpSpPr>
      </xdr:nvGrpSpPr>
      <xdr:grpSpPr bwMode="auto">
        <a:xfrm>
          <a:off x="10600765" y="717176"/>
          <a:ext cx="818593" cy="171451"/>
          <a:chOff x="4768" y="3645"/>
          <a:chExt cx="967" cy="172"/>
        </a:xfrm>
      </xdr:grpSpPr>
      <xdr:sp macro="" textlink="">
        <xdr:nvSpPr>
          <xdr:cNvPr id="33"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4"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6"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8"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0"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2"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31750</xdr:rowOff>
    </xdr:from>
    <xdr:to>
      <xdr:col>3</xdr:col>
      <xdr:colOff>47626</xdr:colOff>
      <xdr:row>3</xdr:row>
      <xdr:rowOff>139389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22250"/>
          <a:ext cx="1431607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4299857</xdr:colOff>
      <xdr:row>4</xdr:row>
      <xdr:rowOff>0</xdr:rowOff>
    </xdr:from>
    <xdr:to>
      <xdr:col>2</xdr:col>
      <xdr:colOff>5108925</xdr:colOff>
      <xdr:row>4</xdr:row>
      <xdr:rowOff>171451</xdr:rowOff>
    </xdr:to>
    <xdr:grpSp>
      <xdr:nvGrpSpPr>
        <xdr:cNvPr id="3" name="Group 2"/>
        <xdr:cNvGrpSpPr>
          <a:grpSpLocks/>
        </xdr:cNvGrpSpPr>
      </xdr:nvGrpSpPr>
      <xdr:grpSpPr bwMode="auto">
        <a:xfrm>
          <a:off x="13389428" y="762000"/>
          <a:ext cx="809068"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37</xdr:row>
      <xdr:rowOff>0</xdr:rowOff>
    </xdr:to>
    <xdr:pic>
      <xdr:nvPicPr>
        <xdr:cNvPr id="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172575" cy="129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1019174</xdr:colOff>
      <xdr:row>5</xdr:row>
      <xdr:rowOff>1152525</xdr:rowOff>
    </xdr:from>
    <xdr:to>
      <xdr:col>2</xdr:col>
      <xdr:colOff>6057900</xdr:colOff>
      <xdr:row>5</xdr:row>
      <xdr:rowOff>1409700</xdr:rowOff>
    </xdr:to>
    <xdr:sp macro="" textlink="">
      <xdr:nvSpPr>
        <xdr:cNvPr id="3" name="TextBox 33"/>
        <xdr:cNvSpPr txBox="1"/>
      </xdr:nvSpPr>
      <xdr:spPr>
        <a:xfrm>
          <a:off x="1247774" y="4238625"/>
          <a:ext cx="6286501"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latin typeface="Arial" pitchFamily="34" charset="0"/>
              <a:cs typeface="Arial" pitchFamily="34" charset="0"/>
            </a:rPr>
            <a:t>Published 21 February 2017  </a:t>
          </a:r>
          <a:r>
            <a:rPr lang="da-DK" sz="1100" b="1">
              <a:latin typeface="Arial"/>
              <a:cs typeface="Arial"/>
            </a:rPr>
            <a:t>●</a:t>
          </a:r>
          <a:r>
            <a:rPr lang="da-DK" sz="1600" b="1">
              <a:latin typeface="Arial"/>
              <a:cs typeface="Arial"/>
            </a:rPr>
            <a:t>  Data per 31 December 2016</a:t>
          </a:r>
          <a:endParaRPr lang="da-DK" sz="1600" b="1">
            <a:latin typeface="Arial" pitchFamily="34" charset="0"/>
            <a:cs typeface="Arial" pitchFamily="34" charset="0"/>
          </a:endParaRPr>
        </a:p>
      </xdr:txBody>
    </xdr:sp>
    <xdr:clientData/>
  </xdr:twoCellAnchor>
  <xdr:twoCellAnchor>
    <xdr:from>
      <xdr:col>2</xdr:col>
      <xdr:colOff>161925</xdr:colOff>
      <xdr:row>4</xdr:row>
      <xdr:rowOff>1781176</xdr:rowOff>
    </xdr:from>
    <xdr:to>
      <xdr:col>2</xdr:col>
      <xdr:colOff>5524500</xdr:colOff>
      <xdr:row>5</xdr:row>
      <xdr:rowOff>971551</xdr:rowOff>
    </xdr:to>
    <xdr:sp macro="" textlink="">
      <xdr:nvSpPr>
        <xdr:cNvPr id="4" name="TextBox 33"/>
        <xdr:cNvSpPr txBox="1"/>
      </xdr:nvSpPr>
      <xdr:spPr>
        <a:xfrm>
          <a:off x="1638300" y="2438401"/>
          <a:ext cx="5362575" cy="1619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Label Template</a:t>
          </a:r>
        </a:p>
        <a:p>
          <a:pPr algn="ctr"/>
          <a:r>
            <a:rPr lang="da-DK" sz="2400" b="1">
              <a:latin typeface="Arial" pitchFamily="34" charset="0"/>
              <a:cs typeface="Arial" pitchFamily="34" charset="0"/>
            </a:rPr>
            <a:t>Capital Centre E, Q4 2016</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889000</xdr:colOff>
      <xdr:row>2</xdr:row>
      <xdr:rowOff>156325</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9509125" cy="47382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4</xdr:col>
      <xdr:colOff>579905</xdr:colOff>
      <xdr:row>3</xdr:row>
      <xdr:rowOff>89647</xdr:rowOff>
    </xdr:from>
    <xdr:to>
      <xdr:col>5</xdr:col>
      <xdr:colOff>635004</xdr:colOff>
      <xdr:row>4</xdr:row>
      <xdr:rowOff>59392</xdr:rowOff>
    </xdr:to>
    <xdr:grpSp>
      <xdr:nvGrpSpPr>
        <xdr:cNvPr id="64" name="Group 2"/>
        <xdr:cNvGrpSpPr>
          <a:grpSpLocks/>
        </xdr:cNvGrpSpPr>
      </xdr:nvGrpSpPr>
      <xdr:grpSpPr bwMode="auto">
        <a:xfrm>
          <a:off x="8367993" y="560294"/>
          <a:ext cx="873129" cy="171451"/>
          <a:chOff x="4768" y="3645"/>
          <a:chExt cx="967" cy="172"/>
        </a:xfrm>
      </xdr:grpSpPr>
      <xdr:sp macro="" textlink="">
        <xdr:nvSpPr>
          <xdr:cNvPr id="6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11205</xdr:rowOff>
    </xdr:from>
    <xdr:to>
      <xdr:col>5</xdr:col>
      <xdr:colOff>31750</xdr:colOff>
      <xdr:row>3</xdr:row>
      <xdr:rowOff>21250</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11205"/>
          <a:ext cx="8778875" cy="48629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4</xdr:col>
      <xdr:colOff>78442</xdr:colOff>
      <xdr:row>3</xdr:row>
      <xdr:rowOff>112060</xdr:rowOff>
    </xdr:from>
    <xdr:to>
      <xdr:col>4</xdr:col>
      <xdr:colOff>963710</xdr:colOff>
      <xdr:row>3</xdr:row>
      <xdr:rowOff>283511</xdr:rowOff>
    </xdr:to>
    <xdr:grpSp>
      <xdr:nvGrpSpPr>
        <xdr:cNvPr id="4" name="Group 2"/>
        <xdr:cNvGrpSpPr>
          <a:grpSpLocks/>
        </xdr:cNvGrpSpPr>
      </xdr:nvGrpSpPr>
      <xdr:grpSpPr bwMode="auto">
        <a:xfrm>
          <a:off x="7799295" y="582707"/>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28948</xdr:rowOff>
    </xdr:from>
    <xdr:to>
      <xdr:col>11</xdr:col>
      <xdr:colOff>67235</xdr:colOff>
      <xdr:row>3</xdr:row>
      <xdr:rowOff>50307</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28948"/>
          <a:ext cx="11049000" cy="55924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9</xdr:col>
      <xdr:colOff>235323</xdr:colOff>
      <xdr:row>3</xdr:row>
      <xdr:rowOff>78441</xdr:rowOff>
    </xdr:from>
    <xdr:to>
      <xdr:col>10</xdr:col>
      <xdr:colOff>403415</xdr:colOff>
      <xdr:row>3</xdr:row>
      <xdr:rowOff>249892</xdr:rowOff>
    </xdr:to>
    <xdr:grpSp>
      <xdr:nvGrpSpPr>
        <xdr:cNvPr id="4" name="Group 2"/>
        <xdr:cNvGrpSpPr>
          <a:grpSpLocks/>
        </xdr:cNvGrpSpPr>
      </xdr:nvGrpSpPr>
      <xdr:grpSpPr bwMode="auto">
        <a:xfrm>
          <a:off x="9782735" y="616323"/>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155014</xdr:rowOff>
    </xdr:from>
    <xdr:to>
      <xdr:col>12</xdr:col>
      <xdr:colOff>111125</xdr:colOff>
      <xdr:row>3</xdr:row>
      <xdr:rowOff>72153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5014"/>
          <a:ext cx="1214437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11</xdr:col>
      <xdr:colOff>56029</xdr:colOff>
      <xdr:row>3</xdr:row>
      <xdr:rowOff>134470</xdr:rowOff>
    </xdr:from>
    <xdr:to>
      <xdr:col>11</xdr:col>
      <xdr:colOff>941297</xdr:colOff>
      <xdr:row>4</xdr:row>
      <xdr:rowOff>81803</xdr:rowOff>
    </xdr:to>
    <xdr:grpSp>
      <xdr:nvGrpSpPr>
        <xdr:cNvPr id="4" name="Group 2"/>
        <xdr:cNvGrpSpPr>
          <a:grpSpLocks/>
        </xdr:cNvGrpSpPr>
      </xdr:nvGrpSpPr>
      <xdr:grpSpPr bwMode="auto">
        <a:xfrm>
          <a:off x="11105029" y="705970"/>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107390</xdr:rowOff>
    </xdr:from>
    <xdr:to>
      <xdr:col>13</xdr:col>
      <xdr:colOff>539750</xdr:colOff>
      <xdr:row>3</xdr:row>
      <xdr:rowOff>24529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07390"/>
          <a:ext cx="12096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10</xdr:col>
      <xdr:colOff>979714</xdr:colOff>
      <xdr:row>3</xdr:row>
      <xdr:rowOff>122464</xdr:rowOff>
    </xdr:from>
    <xdr:to>
      <xdr:col>12</xdr:col>
      <xdr:colOff>585911</xdr:colOff>
      <xdr:row>4</xdr:row>
      <xdr:rowOff>103415</xdr:rowOff>
    </xdr:to>
    <xdr:grpSp>
      <xdr:nvGrpSpPr>
        <xdr:cNvPr id="4" name="Group 2"/>
        <xdr:cNvGrpSpPr>
          <a:grpSpLocks/>
        </xdr:cNvGrpSpPr>
      </xdr:nvGrpSpPr>
      <xdr:grpSpPr bwMode="auto">
        <a:xfrm>
          <a:off x="11538480" y="669368"/>
          <a:ext cx="814376" cy="165158"/>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123264</xdr:rowOff>
    </xdr:from>
    <xdr:to>
      <xdr:col>8</xdr:col>
      <xdr:colOff>79375</xdr:colOff>
      <xdr:row>3</xdr:row>
      <xdr:rowOff>40403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4"/>
          <a:ext cx="14763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7</xdr:col>
      <xdr:colOff>683560</xdr:colOff>
      <xdr:row>3</xdr:row>
      <xdr:rowOff>56029</xdr:rowOff>
    </xdr:from>
    <xdr:to>
      <xdr:col>7</xdr:col>
      <xdr:colOff>1568828</xdr:colOff>
      <xdr:row>4</xdr:row>
      <xdr:rowOff>36980</xdr:rowOff>
    </xdr:to>
    <xdr:grpSp>
      <xdr:nvGrpSpPr>
        <xdr:cNvPr id="4" name="Group 2"/>
        <xdr:cNvGrpSpPr>
          <a:grpSpLocks/>
        </xdr:cNvGrpSpPr>
      </xdr:nvGrpSpPr>
      <xdr:grpSpPr bwMode="auto">
        <a:xfrm>
          <a:off x="14691347" y="609417"/>
          <a:ext cx="951943" cy="166937"/>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51360</xdr:colOff>
      <xdr:row>3</xdr:row>
      <xdr:rowOff>103655</xdr:rowOff>
    </xdr:from>
    <xdr:to>
      <xdr:col>11</xdr:col>
      <xdr:colOff>936628</xdr:colOff>
      <xdr:row>4</xdr:row>
      <xdr:rowOff>84606</xdr:rowOff>
    </xdr:to>
    <xdr:grpSp>
      <xdr:nvGrpSpPr>
        <xdr:cNvPr id="4" name="Group 2"/>
        <xdr:cNvGrpSpPr>
          <a:grpSpLocks/>
        </xdr:cNvGrpSpPr>
      </xdr:nvGrpSpPr>
      <xdr:grpSpPr bwMode="auto">
        <a:xfrm>
          <a:off x="11391713" y="675155"/>
          <a:ext cx="723343"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0</xdr:col>
      <xdr:colOff>0</xdr:colOff>
      <xdr:row>0</xdr:row>
      <xdr:rowOff>158750</xdr:rowOff>
    </xdr:from>
    <xdr:to>
      <xdr:col>12</xdr:col>
      <xdr:colOff>112058</xdr:colOff>
      <xdr:row>3</xdr:row>
      <xdr:rowOff>75889</xdr:rowOff>
    </xdr:to>
    <xdr:pic>
      <xdr:nvPicPr>
        <xdr:cNvPr id="3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222561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5.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6.bin"/><Relationship Id="rId1" Type="http://schemas.openxmlformats.org/officeDocument/2006/relationships/hyperlink" Target="http://www.realkreditraadet.dk/Default.aspx?ID=2926"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ec.europa.eu/finance/bank/docs/regcapital/acts/delegated/141010_delegated-act-liquidity-coverage_en.pdf" TargetMode="External"/><Relationship Id="rId7" Type="http://schemas.openxmlformats.org/officeDocument/2006/relationships/printerSettings" Target="../printerSettings/printerSettings2.bin"/><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coveredbondlabel.com/issuer/2/" TargetMode="External"/><Relationship Id="rId5" Type="http://schemas.openxmlformats.org/officeDocument/2006/relationships/hyperlink" Target="https://coveredbondlabel.com/issuer/2/" TargetMode="External"/><Relationship Id="rId4" Type="http://schemas.openxmlformats.org/officeDocument/2006/relationships/hyperlink" Target="http://www.brf.com/"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tabColor rgb="FF847A75"/>
    <pageSetUpPr fitToPage="1"/>
  </sheetPr>
  <dimension ref="A1:R37"/>
  <sheetViews>
    <sheetView zoomScale="70" zoomScaleNormal="70" workbookViewId="0">
      <selection activeCell="P13" sqref="P13"/>
    </sheetView>
  </sheetViews>
  <sheetFormatPr defaultRowHeight="15" x14ac:dyDescent="0.25"/>
  <cols>
    <col min="1" max="1" width="9.140625" style="296"/>
    <col min="2" max="10" width="12.42578125" style="296" customWidth="1"/>
    <col min="11" max="18" width="9.140625" style="296"/>
  </cols>
  <sheetData>
    <row r="1" spans="2:10" ht="15.75" thickBot="1" x14ac:dyDescent="0.3"/>
    <row r="2" spans="2:10" x14ac:dyDescent="0.25">
      <c r="B2" s="297"/>
      <c r="C2" s="298"/>
      <c r="D2" s="298"/>
      <c r="E2" s="298"/>
      <c r="F2" s="298"/>
      <c r="G2" s="298"/>
      <c r="H2" s="298"/>
      <c r="I2" s="298"/>
      <c r="J2" s="299"/>
    </row>
    <row r="3" spans="2:10" x14ac:dyDescent="0.25">
      <c r="B3" s="300"/>
      <c r="C3" s="301"/>
      <c r="D3" s="301"/>
      <c r="E3" s="301"/>
      <c r="F3" s="301"/>
      <c r="G3" s="301"/>
      <c r="H3" s="301"/>
      <c r="I3" s="301"/>
      <c r="J3" s="302"/>
    </row>
    <row r="4" spans="2:10" x14ac:dyDescent="0.25">
      <c r="B4" s="300"/>
      <c r="C4" s="301"/>
      <c r="D4" s="301"/>
      <c r="E4" s="301"/>
      <c r="F4" s="301"/>
      <c r="G4" s="301"/>
      <c r="H4" s="301"/>
      <c r="I4" s="301"/>
      <c r="J4" s="302"/>
    </row>
    <row r="5" spans="2:10" ht="31.5" x14ac:dyDescent="0.3">
      <c r="B5" s="300"/>
      <c r="C5" s="301"/>
      <c r="D5" s="301"/>
      <c r="E5" s="303"/>
      <c r="F5" s="304" t="s">
        <v>423</v>
      </c>
      <c r="G5" s="301"/>
      <c r="H5" s="301"/>
      <c r="I5" s="301"/>
      <c r="J5" s="302"/>
    </row>
    <row r="6" spans="2:10" x14ac:dyDescent="0.25">
      <c r="B6" s="300"/>
      <c r="C6" s="301"/>
      <c r="D6" s="301"/>
      <c r="E6" s="301"/>
      <c r="F6" s="305"/>
      <c r="G6" s="301"/>
      <c r="H6" s="301"/>
      <c r="I6" s="301"/>
      <c r="J6" s="302"/>
    </row>
    <row r="7" spans="2:10" ht="26.25" x14ac:dyDescent="0.25">
      <c r="B7" s="300"/>
      <c r="C7" s="301"/>
      <c r="D7" s="301"/>
      <c r="E7" s="301"/>
      <c r="F7" s="306" t="s">
        <v>424</v>
      </c>
      <c r="G7" s="301"/>
      <c r="H7" s="301"/>
      <c r="I7" s="301"/>
      <c r="J7" s="302"/>
    </row>
    <row r="8" spans="2:10" ht="26.25" x14ac:dyDescent="0.25">
      <c r="B8" s="300"/>
      <c r="C8" s="301"/>
      <c r="D8" s="301"/>
      <c r="E8" s="301"/>
      <c r="F8" s="306" t="s">
        <v>425</v>
      </c>
      <c r="G8" s="301"/>
      <c r="H8" s="301"/>
      <c r="I8" s="301"/>
      <c r="J8" s="302"/>
    </row>
    <row r="9" spans="2:10" ht="21" x14ac:dyDescent="0.25">
      <c r="B9" s="300"/>
      <c r="C9" s="301"/>
      <c r="D9" s="301"/>
      <c r="E9" s="301"/>
      <c r="F9" s="307" t="s">
        <v>1047</v>
      </c>
      <c r="G9" s="301"/>
      <c r="H9" s="301"/>
      <c r="I9" s="301"/>
      <c r="J9" s="302"/>
    </row>
    <row r="10" spans="2:10" ht="21" x14ac:dyDescent="0.25">
      <c r="B10" s="300"/>
      <c r="C10" s="301"/>
      <c r="D10" s="301"/>
      <c r="E10" s="301"/>
      <c r="F10" s="307" t="s">
        <v>1048</v>
      </c>
      <c r="G10" s="301"/>
      <c r="H10" s="301"/>
      <c r="I10" s="301"/>
      <c r="J10" s="302"/>
    </row>
    <row r="11" spans="2:10" ht="21" x14ac:dyDescent="0.25">
      <c r="B11" s="300"/>
      <c r="C11" s="301"/>
      <c r="D11" s="301"/>
      <c r="E11" s="301"/>
      <c r="F11" s="307"/>
      <c r="G11" s="301"/>
      <c r="H11" s="301"/>
      <c r="I11" s="301"/>
      <c r="J11" s="302"/>
    </row>
    <row r="12" spans="2:10" x14ac:dyDescent="0.25">
      <c r="B12" s="300"/>
      <c r="C12" s="301"/>
      <c r="D12" s="301"/>
      <c r="E12" s="301"/>
      <c r="F12" s="301"/>
      <c r="G12" s="301"/>
      <c r="H12" s="301"/>
      <c r="I12" s="301"/>
      <c r="J12" s="302"/>
    </row>
    <row r="13" spans="2:10" x14ac:dyDescent="0.25">
      <c r="B13" s="300"/>
      <c r="C13" s="301"/>
      <c r="D13" s="301"/>
      <c r="E13" s="301"/>
      <c r="F13" s="301"/>
      <c r="G13" s="301"/>
      <c r="H13" s="301"/>
      <c r="I13" s="301"/>
      <c r="J13" s="302"/>
    </row>
    <row r="14" spans="2:10" x14ac:dyDescent="0.25">
      <c r="B14" s="300"/>
      <c r="C14" s="301"/>
      <c r="D14" s="301"/>
      <c r="E14" s="301"/>
      <c r="F14" s="301"/>
      <c r="G14" s="301"/>
      <c r="H14" s="301"/>
      <c r="I14" s="301"/>
      <c r="J14" s="302"/>
    </row>
    <row r="15" spans="2:10" x14ac:dyDescent="0.25">
      <c r="B15" s="300"/>
      <c r="C15" s="301"/>
      <c r="D15" s="301"/>
      <c r="E15" s="301"/>
      <c r="F15" s="301"/>
      <c r="G15" s="301"/>
      <c r="H15" s="301"/>
      <c r="I15" s="301"/>
      <c r="J15" s="302"/>
    </row>
    <row r="16" spans="2:10" x14ac:dyDescent="0.25">
      <c r="B16" s="300"/>
      <c r="C16" s="301"/>
      <c r="D16" s="301"/>
      <c r="E16" s="301"/>
      <c r="F16" s="301"/>
      <c r="G16" s="301"/>
      <c r="H16" s="301"/>
      <c r="I16" s="301"/>
      <c r="J16" s="302"/>
    </row>
    <row r="17" spans="2:10" x14ac:dyDescent="0.25">
      <c r="B17" s="300"/>
      <c r="C17" s="301"/>
      <c r="D17" s="301"/>
      <c r="E17" s="301"/>
      <c r="F17" s="301"/>
      <c r="G17" s="301"/>
      <c r="H17" s="301"/>
      <c r="I17" s="301"/>
      <c r="J17" s="302"/>
    </row>
    <row r="18" spans="2:10" x14ac:dyDescent="0.25">
      <c r="B18" s="300"/>
      <c r="C18" s="301"/>
      <c r="D18" s="301"/>
      <c r="E18" s="301"/>
      <c r="F18" s="301"/>
      <c r="G18" s="301"/>
      <c r="H18" s="301"/>
      <c r="I18" s="301"/>
      <c r="J18" s="302"/>
    </row>
    <row r="19" spans="2:10" x14ac:dyDescent="0.25">
      <c r="B19" s="300"/>
      <c r="C19" s="301"/>
      <c r="D19" s="301"/>
      <c r="E19" s="301"/>
      <c r="F19" s="301"/>
      <c r="G19" s="301"/>
      <c r="H19" s="301"/>
      <c r="I19" s="301"/>
      <c r="J19" s="302"/>
    </row>
    <row r="20" spans="2:10" x14ac:dyDescent="0.25">
      <c r="B20" s="300"/>
      <c r="C20" s="301"/>
      <c r="D20" s="301"/>
      <c r="E20" s="301"/>
      <c r="F20" s="301"/>
      <c r="G20" s="301"/>
      <c r="H20" s="301"/>
      <c r="I20" s="301"/>
      <c r="J20" s="302"/>
    </row>
    <row r="21" spans="2:10" x14ac:dyDescent="0.25">
      <c r="B21" s="300"/>
      <c r="C21" s="301"/>
      <c r="D21" s="301"/>
      <c r="E21" s="301"/>
      <c r="F21" s="301"/>
      <c r="G21" s="301"/>
      <c r="H21" s="301"/>
      <c r="I21" s="301"/>
      <c r="J21" s="302"/>
    </row>
    <row r="22" spans="2:10" x14ac:dyDescent="0.25">
      <c r="B22" s="300"/>
      <c r="C22" s="301"/>
      <c r="D22" s="301"/>
      <c r="E22" s="301"/>
      <c r="F22" s="308" t="s">
        <v>426</v>
      </c>
      <c r="G22" s="301"/>
      <c r="H22" s="301"/>
      <c r="I22" s="301"/>
      <c r="J22" s="302"/>
    </row>
    <row r="23" spans="2:10" x14ac:dyDescent="0.25">
      <c r="B23" s="300"/>
      <c r="C23" s="301"/>
      <c r="D23" s="301"/>
      <c r="E23" s="301"/>
      <c r="F23" s="309"/>
      <c r="G23" s="301"/>
      <c r="H23" s="301"/>
      <c r="I23" s="301"/>
      <c r="J23" s="302"/>
    </row>
    <row r="24" spans="2:10" x14ac:dyDescent="0.25">
      <c r="B24" s="300"/>
      <c r="C24" s="301"/>
      <c r="D24" s="402" t="s">
        <v>427</v>
      </c>
      <c r="E24" s="403" t="s">
        <v>428</v>
      </c>
      <c r="F24" s="403"/>
      <c r="G24" s="403"/>
      <c r="H24" s="403"/>
      <c r="I24" s="301"/>
      <c r="J24" s="302"/>
    </row>
    <row r="25" spans="2:10" x14ac:dyDescent="0.25">
      <c r="B25" s="300"/>
      <c r="C25" s="301"/>
      <c r="D25" s="301"/>
      <c r="E25" s="310"/>
      <c r="F25" s="310"/>
      <c r="G25" s="310"/>
      <c r="H25" s="301"/>
      <c r="I25" s="301"/>
      <c r="J25" s="302"/>
    </row>
    <row r="26" spans="2:10" x14ac:dyDescent="0.25">
      <c r="B26" s="300"/>
      <c r="C26" s="301"/>
      <c r="D26" s="402" t="s">
        <v>429</v>
      </c>
      <c r="E26" s="403"/>
      <c r="F26" s="403"/>
      <c r="G26" s="403"/>
      <c r="H26" s="403"/>
      <c r="I26" s="301"/>
      <c r="J26" s="302"/>
    </row>
    <row r="27" spans="2:10" x14ac:dyDescent="0.25">
      <c r="B27" s="300"/>
      <c r="C27" s="301"/>
      <c r="D27" s="311"/>
      <c r="E27" s="311"/>
      <c r="F27" s="311"/>
      <c r="G27" s="311"/>
      <c r="H27" s="311"/>
      <c r="I27" s="301"/>
      <c r="J27" s="302"/>
    </row>
    <row r="28" spans="2:10" x14ac:dyDescent="0.25">
      <c r="B28" s="300"/>
      <c r="C28" s="301"/>
      <c r="D28" s="310"/>
      <c r="E28" s="310"/>
      <c r="F28" s="310"/>
      <c r="G28" s="310"/>
      <c r="H28" s="310"/>
      <c r="I28" s="301"/>
      <c r="J28" s="302"/>
    </row>
    <row r="29" spans="2:10" x14ac:dyDescent="0.25">
      <c r="B29" s="300"/>
      <c r="C29" s="301"/>
      <c r="D29" s="400" t="s">
        <v>430</v>
      </c>
      <c r="E29" s="401"/>
      <c r="F29" s="401"/>
      <c r="G29" s="401"/>
      <c r="H29" s="401"/>
      <c r="I29" s="301"/>
      <c r="J29" s="302"/>
    </row>
    <row r="30" spans="2:10" x14ac:dyDescent="0.25">
      <c r="B30" s="300"/>
      <c r="C30" s="301"/>
      <c r="D30" s="301"/>
      <c r="E30" s="301"/>
      <c r="F30" s="309"/>
      <c r="G30" s="301"/>
      <c r="H30" s="301"/>
      <c r="I30" s="301"/>
      <c r="J30" s="302"/>
    </row>
    <row r="31" spans="2:10" x14ac:dyDescent="0.25">
      <c r="B31" s="300"/>
      <c r="C31" s="301"/>
      <c r="D31" s="301"/>
      <c r="E31" s="301"/>
      <c r="F31" s="301"/>
      <c r="G31" s="301"/>
      <c r="H31" s="301"/>
      <c r="I31" s="301"/>
      <c r="J31" s="302"/>
    </row>
    <row r="32" spans="2:10" x14ac:dyDescent="0.25">
      <c r="B32" s="300"/>
      <c r="C32" s="301"/>
      <c r="I32" s="301"/>
      <c r="J32" s="302"/>
    </row>
    <row r="33" spans="2:10" x14ac:dyDescent="0.25">
      <c r="B33" s="300"/>
      <c r="C33" s="301"/>
      <c r="I33" s="301"/>
      <c r="J33" s="302"/>
    </row>
    <row r="34" spans="2:10" x14ac:dyDescent="0.25">
      <c r="B34" s="300"/>
      <c r="C34" s="301"/>
      <c r="I34" s="301"/>
      <c r="J34" s="302"/>
    </row>
    <row r="35" spans="2:10" x14ac:dyDescent="0.25">
      <c r="B35" s="300"/>
      <c r="C35" s="301"/>
      <c r="I35" s="301"/>
      <c r="J35" s="302"/>
    </row>
    <row r="36" spans="2:10" x14ac:dyDescent="0.25">
      <c r="B36" s="300"/>
      <c r="C36" s="301"/>
      <c r="I36" s="301"/>
      <c r="J36" s="302"/>
    </row>
    <row r="37" spans="2:10" ht="15.75" thickBot="1" x14ac:dyDescent="0.3">
      <c r="B37" s="312"/>
      <c r="C37" s="313"/>
      <c r="D37" s="313"/>
      <c r="E37" s="313"/>
      <c r="F37" s="313"/>
      <c r="G37" s="313"/>
      <c r="H37" s="313"/>
      <c r="I37" s="313"/>
      <c r="J37" s="314"/>
    </row>
  </sheetData>
  <mergeCells count="3">
    <mergeCell ref="D29:H29"/>
    <mergeCell ref="D24:H24"/>
    <mergeCell ref="D26:H26"/>
  </mergeCells>
  <hyperlinks>
    <hyperlink ref="D24:H24" location="'A. HTT General'!A1" display="Tab A: HTT General"/>
    <hyperlink ref="D26:H26" location="'B1. HTT Mortgage Assets'!A1" display="Worksheet B1: HTT Mortgage Assets"/>
    <hyperlink ref="D29:H29" location="Frontpage!Udskriftsområde" display="Worksheet D &amp; Onwards: Danish National Transparency Template"/>
  </hyperlinks>
  <printOptions horizontalCentered="1" verticalCentered="1"/>
  <pageMargins left="0.19685039370078741" right="0.19685039370078741" top="0.74803149606299213" bottom="0.74803149606299213" header="0.31496062992125984" footer="0.31496062992125984"/>
  <pageSetup paperSize="9" orientation="portrait" r:id="rId1"/>
  <headerFooter>
    <oddHeader>&amp;R&amp;G</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4:M90"/>
  <sheetViews>
    <sheetView zoomScale="70" zoomScaleNormal="70" workbookViewId="0">
      <selection activeCell="P13" sqref="P13"/>
    </sheetView>
  </sheetViews>
  <sheetFormatPr defaultRowHeight="15" x14ac:dyDescent="0.25"/>
  <cols>
    <col min="1" max="1" width="33.85546875" style="46" customWidth="1"/>
    <col min="2" max="11" width="12.7109375" style="46" customWidth="1"/>
    <col min="12" max="12" width="2.5703125" style="46" customWidth="1"/>
    <col min="13" max="13" width="9.85546875" style="46" customWidth="1"/>
    <col min="14" max="16384" width="9.140625" style="46"/>
  </cols>
  <sheetData>
    <row r="4" spans="1:13" x14ac:dyDescent="0.25">
      <c r="A4" s="45"/>
      <c r="B4" s="45"/>
      <c r="C4" s="45"/>
      <c r="D4" s="45"/>
      <c r="E4" s="45"/>
      <c r="F4" s="45"/>
      <c r="G4" s="45"/>
      <c r="H4" s="45"/>
      <c r="I4" s="45"/>
      <c r="J4" s="45"/>
      <c r="K4" s="45"/>
    </row>
    <row r="5" spans="1:13" ht="15.75" x14ac:dyDescent="0.25">
      <c r="A5" s="44" t="s">
        <v>184</v>
      </c>
      <c r="B5" s="45"/>
      <c r="C5" s="45"/>
      <c r="D5" s="45"/>
      <c r="E5" s="45"/>
      <c r="F5" s="45"/>
      <c r="G5" s="45"/>
      <c r="H5" s="45"/>
      <c r="I5" s="45"/>
      <c r="J5" s="45"/>
      <c r="K5" s="45"/>
    </row>
    <row r="6" spans="1:13" ht="3.75" customHeight="1" x14ac:dyDescent="0.25">
      <c r="A6" s="44"/>
      <c r="B6" s="45"/>
      <c r="C6" s="45"/>
      <c r="D6" s="45"/>
      <c r="E6" s="45"/>
      <c r="F6" s="45"/>
      <c r="G6" s="45"/>
      <c r="H6" s="45"/>
      <c r="I6" s="45"/>
      <c r="J6" s="45"/>
      <c r="K6" s="45"/>
    </row>
    <row r="7" spans="1:13" x14ac:dyDescent="0.25">
      <c r="A7" s="95" t="s">
        <v>117</v>
      </c>
      <c r="B7" s="95"/>
      <c r="C7" s="61"/>
      <c r="D7" s="96"/>
      <c r="E7" s="96"/>
      <c r="F7" s="96"/>
      <c r="G7" s="96"/>
      <c r="H7" s="96"/>
      <c r="I7" s="96"/>
      <c r="J7" s="57"/>
      <c r="K7" s="57"/>
      <c r="L7" s="57"/>
      <c r="M7" s="57"/>
    </row>
    <row r="8" spans="1:13" x14ac:dyDescent="0.25">
      <c r="A8" s="50"/>
      <c r="B8" s="426" t="s">
        <v>27</v>
      </c>
      <c r="C8" s="426"/>
      <c r="D8" s="426"/>
      <c r="E8" s="426"/>
      <c r="F8" s="426"/>
      <c r="G8" s="426"/>
      <c r="H8" s="426"/>
      <c r="I8" s="426"/>
      <c r="J8" s="426"/>
      <c r="K8" s="426"/>
      <c r="M8" s="45"/>
    </row>
    <row r="9" spans="1:13" x14ac:dyDescent="0.25">
      <c r="A9" s="50"/>
      <c r="B9" s="64" t="s">
        <v>17</v>
      </c>
      <c r="C9" s="64" t="s">
        <v>18</v>
      </c>
      <c r="D9" s="64" t="s">
        <v>19</v>
      </c>
      <c r="E9" s="64" t="s">
        <v>20</v>
      </c>
      <c r="F9" s="64" t="s">
        <v>21</v>
      </c>
      <c r="G9" s="64" t="s">
        <v>22</v>
      </c>
      <c r="H9" s="64" t="s">
        <v>23</v>
      </c>
      <c r="I9" s="64" t="s">
        <v>24</v>
      </c>
      <c r="J9" s="64" t="s">
        <v>25</v>
      </c>
      <c r="K9" s="64" t="s">
        <v>26</v>
      </c>
      <c r="M9" s="45"/>
    </row>
    <row r="10" spans="1:13" x14ac:dyDescent="0.25">
      <c r="B10" s="63"/>
      <c r="C10" s="63"/>
      <c r="D10" s="63"/>
      <c r="E10" s="63"/>
      <c r="F10" s="63"/>
      <c r="G10" s="63"/>
      <c r="H10" s="63"/>
      <c r="I10" s="63"/>
      <c r="J10" s="63"/>
      <c r="K10" s="63"/>
    </row>
    <row r="11" spans="1:13" x14ac:dyDescent="0.25">
      <c r="A11" s="58" t="s">
        <v>1</v>
      </c>
      <c r="B11" s="157">
        <v>41.102519689108902</v>
      </c>
      <c r="C11" s="157">
        <v>38.533744655291002</v>
      </c>
      <c r="D11" s="157">
        <v>30.448594726701998</v>
      </c>
      <c r="E11" s="157">
        <v>10.1868656349587</v>
      </c>
      <c r="F11" s="157">
        <v>5.3363628038769599</v>
      </c>
      <c r="G11" s="157">
        <v>0.81632124981878895</v>
      </c>
      <c r="H11" s="157">
        <v>0.50382623736667398</v>
      </c>
      <c r="I11" s="157">
        <v>0.33855850487222</v>
      </c>
      <c r="J11" s="157">
        <v>0.20544102839729</v>
      </c>
      <c r="K11" s="157">
        <v>0.3929537769806225</v>
      </c>
      <c r="L11" s="139"/>
    </row>
    <row r="12" spans="1:13" x14ac:dyDescent="0.25">
      <c r="A12" s="58" t="s">
        <v>2</v>
      </c>
      <c r="B12" s="157">
        <v>2.3576774129652498</v>
      </c>
      <c r="C12" s="157">
        <v>2.18029593983682</v>
      </c>
      <c r="D12" s="157">
        <v>1.4742464582481369</v>
      </c>
      <c r="E12" s="157">
        <v>0.21730245182312302</v>
      </c>
      <c r="F12" s="157">
        <v>0.10099710609448401</v>
      </c>
      <c r="G12" s="157">
        <v>2.88410813563428E-2</v>
      </c>
      <c r="H12" s="157">
        <v>1.9405586549168199E-2</v>
      </c>
      <c r="I12" s="157">
        <v>1.34164152847213E-2</v>
      </c>
      <c r="J12" s="157">
        <v>9.6570528429758499E-3</v>
      </c>
      <c r="K12" s="157">
        <v>2.0498873183282782E-2</v>
      </c>
      <c r="L12" s="139"/>
    </row>
    <row r="13" spans="1:13" x14ac:dyDescent="0.25">
      <c r="A13" s="58" t="s">
        <v>3</v>
      </c>
      <c r="B13" s="157">
        <v>26.1395745563883</v>
      </c>
      <c r="C13" s="157">
        <v>6.9487149744673102</v>
      </c>
      <c r="D13" s="157">
        <v>3.86871152496105</v>
      </c>
      <c r="E13" s="157">
        <v>0.47229794622585702</v>
      </c>
      <c r="F13" s="157">
        <v>0.31453293783570702</v>
      </c>
      <c r="G13" s="157">
        <v>0.12475366422614101</v>
      </c>
      <c r="H13" s="157">
        <v>7.20147110362587E-2</v>
      </c>
      <c r="I13" s="157">
        <v>5.8006506466049698E-2</v>
      </c>
      <c r="J13" s="157">
        <v>6.0987323403873299E-2</v>
      </c>
      <c r="K13" s="157">
        <v>0.36440917786969418</v>
      </c>
      <c r="L13" s="139"/>
    </row>
    <row r="14" spans="1:13" x14ac:dyDescent="0.25">
      <c r="A14" s="58" t="s">
        <v>4</v>
      </c>
      <c r="B14" s="157">
        <v>4.3054024431698599</v>
      </c>
      <c r="C14" s="157">
        <v>3.4903542082352601</v>
      </c>
      <c r="D14" s="157">
        <v>2.5755775340502001</v>
      </c>
      <c r="E14" s="157">
        <v>0.99791017113661695</v>
      </c>
      <c r="F14" s="157">
        <v>0.82790267693822006</v>
      </c>
      <c r="G14" s="157">
        <v>0.26286637200290902</v>
      </c>
      <c r="H14" s="157">
        <v>0.18398482927463702</v>
      </c>
      <c r="I14" s="157">
        <v>0.152239224019773</v>
      </c>
      <c r="J14" s="157">
        <v>0.12374907625255001</v>
      </c>
      <c r="K14" s="157">
        <v>0.36550151380997048</v>
      </c>
      <c r="L14" s="139"/>
    </row>
    <row r="15" spans="1:13" x14ac:dyDescent="0.25">
      <c r="A15" s="58" t="s">
        <v>5</v>
      </c>
      <c r="B15" s="157">
        <v>7.3306411966141996</v>
      </c>
      <c r="C15" s="157">
        <v>7.3467123576756999</v>
      </c>
      <c r="D15" s="157">
        <v>6.6810407198907296</v>
      </c>
      <c r="E15" s="157">
        <v>2.7615731833526</v>
      </c>
      <c r="F15" s="157">
        <v>1.7256751482419801</v>
      </c>
      <c r="G15" s="157">
        <v>0.34117400447979601</v>
      </c>
      <c r="H15" s="157">
        <v>0.23537498654672001</v>
      </c>
      <c r="I15" s="157">
        <v>0.173878906483768</v>
      </c>
      <c r="J15" s="157">
        <v>0.112449298037762</v>
      </c>
      <c r="K15" s="157">
        <v>0.24357242355731831</v>
      </c>
      <c r="L15" s="139"/>
    </row>
    <row r="16" spans="1:13" ht="30" x14ac:dyDescent="0.25">
      <c r="A16" s="58" t="s">
        <v>6</v>
      </c>
      <c r="B16" s="157">
        <v>0.47224053386661397</v>
      </c>
      <c r="C16" s="157">
        <v>0.45205274597817896</v>
      </c>
      <c r="D16" s="157">
        <v>0.33212212550686299</v>
      </c>
      <c r="E16" s="157">
        <v>7.3351156258354103E-2</v>
      </c>
      <c r="F16" s="157">
        <v>4.7237933757926204E-2</v>
      </c>
      <c r="G16" s="157">
        <v>1.6581079188332001E-2</v>
      </c>
      <c r="H16" s="157">
        <v>1.36132112895548E-2</v>
      </c>
      <c r="I16" s="157">
        <v>1.29561395438884E-2</v>
      </c>
      <c r="J16" s="157">
        <v>9.1975511510911101E-3</v>
      </c>
      <c r="K16" s="157">
        <v>3.614462560442437E-3</v>
      </c>
      <c r="L16" s="139"/>
    </row>
    <row r="17" spans="1:13" x14ac:dyDescent="0.25">
      <c r="A17" s="58" t="s">
        <v>7</v>
      </c>
      <c r="B17" s="157">
        <v>8.9333055244953705</v>
      </c>
      <c r="C17" s="157">
        <v>8.5017906131651291</v>
      </c>
      <c r="D17" s="157">
        <v>7.4044836603673003</v>
      </c>
      <c r="E17" s="157">
        <v>1.38769178943336</v>
      </c>
      <c r="F17" s="157">
        <v>0.63295332129029303</v>
      </c>
      <c r="G17" s="157">
        <v>0.183904742401793</v>
      </c>
      <c r="H17" s="157">
        <v>0.15257128020344499</v>
      </c>
      <c r="I17" s="157">
        <v>0.12539085145569301</v>
      </c>
      <c r="J17" s="157">
        <v>9.8553830199616596E-2</v>
      </c>
      <c r="K17" s="157">
        <v>0.20421011496508967</v>
      </c>
      <c r="L17" s="139"/>
    </row>
    <row r="18" spans="1:13" x14ac:dyDescent="0.25">
      <c r="A18" s="58" t="s">
        <v>28</v>
      </c>
      <c r="B18" s="157">
        <v>1.54502817558366E-2</v>
      </c>
      <c r="C18" s="157">
        <v>1.2518753767154099E-2</v>
      </c>
      <c r="D18" s="157">
        <v>1.0453918651168658E-2</v>
      </c>
      <c r="E18" s="157">
        <v>3.3372642713950401E-3</v>
      </c>
      <c r="F18" s="157">
        <v>4.6718455462956704E-4</v>
      </c>
      <c r="G18" s="157">
        <v>0</v>
      </c>
      <c r="H18" s="157">
        <v>0</v>
      </c>
      <c r="I18" s="157">
        <v>0</v>
      </c>
      <c r="J18" s="157">
        <v>0</v>
      </c>
      <c r="K18" s="157">
        <v>0</v>
      </c>
      <c r="L18" s="139"/>
    </row>
    <row r="19" spans="1:13" ht="30" x14ac:dyDescent="0.25">
      <c r="A19" s="58" t="s">
        <v>29</v>
      </c>
      <c r="B19" s="157">
        <v>1.29848599340624</v>
      </c>
      <c r="C19" s="157">
        <v>0.93050512063386093</v>
      </c>
      <c r="D19" s="157">
        <v>0.50288206830599402</v>
      </c>
      <c r="E19" s="157">
        <v>0.15831343569422299</v>
      </c>
      <c r="F19" s="157">
        <v>0.10699548132466499</v>
      </c>
      <c r="G19" s="157">
        <v>2.3524978405448899E-2</v>
      </c>
      <c r="H19" s="157">
        <v>1.0621338111414601E-2</v>
      </c>
      <c r="I19" s="157">
        <v>7.7104471682850504E-3</v>
      </c>
      <c r="J19" s="157">
        <v>5.1314038946040095E-3</v>
      </c>
      <c r="K19" s="157">
        <v>2.0351435795263051E-2</v>
      </c>
      <c r="L19" s="139"/>
    </row>
    <row r="20" spans="1:13" x14ac:dyDescent="0.25">
      <c r="A20" s="58" t="s">
        <v>9</v>
      </c>
      <c r="B20" s="157">
        <v>3.1859569000532099E-2</v>
      </c>
      <c r="C20" s="157">
        <v>2.2254809248137001E-2</v>
      </c>
      <c r="D20" s="157">
        <v>9.640355934740651E-3</v>
      </c>
      <c r="E20" s="157">
        <v>4.2016284026477509E-3</v>
      </c>
      <c r="F20" s="157">
        <v>3.0135379814769402E-3</v>
      </c>
      <c r="G20" s="157">
        <v>2.8726000683070799E-4</v>
      </c>
      <c r="H20" s="157">
        <v>1.57583462815898E-4</v>
      </c>
      <c r="I20" s="157">
        <v>1.57583462815898E-4</v>
      </c>
      <c r="J20" s="157">
        <v>1.57583462815898E-4</v>
      </c>
      <c r="K20" s="157">
        <v>1.423279697187207E-3</v>
      </c>
      <c r="L20" s="139"/>
    </row>
    <row r="21" spans="1:13" x14ac:dyDescent="0.25">
      <c r="B21" s="111"/>
      <c r="C21" s="111"/>
      <c r="D21" s="111"/>
      <c r="E21" s="111"/>
      <c r="F21" s="111"/>
      <c r="G21" s="111"/>
      <c r="H21" s="111"/>
      <c r="I21" s="111"/>
      <c r="J21" s="111"/>
      <c r="K21" s="111"/>
      <c r="L21" s="139"/>
    </row>
    <row r="22" spans="1:13" x14ac:dyDescent="0.25">
      <c r="A22" s="51" t="s">
        <v>10</v>
      </c>
      <c r="B22" s="113">
        <v>91.987157200771094</v>
      </c>
      <c r="C22" s="113">
        <v>68.41894417829856</v>
      </c>
      <c r="D22" s="113">
        <v>53.307753092618178</v>
      </c>
      <c r="E22" s="113">
        <v>16.262844661556876</v>
      </c>
      <c r="F22" s="113">
        <v>9.0961381318963426</v>
      </c>
      <c r="G22" s="113">
        <v>1.7982544318863825</v>
      </c>
      <c r="H22" s="113">
        <v>1.1915697638406881</v>
      </c>
      <c r="I22" s="113">
        <v>0.88231457875721442</v>
      </c>
      <c r="J22" s="113">
        <v>0.62532414764257882</v>
      </c>
      <c r="K22" s="113">
        <v>1.6165350584188705</v>
      </c>
      <c r="L22" s="139"/>
    </row>
    <row r="27" spans="1:13" ht="15.75" x14ac:dyDescent="0.25">
      <c r="A27" s="44" t="s">
        <v>185</v>
      </c>
      <c r="B27" s="45"/>
      <c r="C27" s="45"/>
      <c r="D27" s="45"/>
      <c r="E27" s="45"/>
      <c r="F27" s="45"/>
      <c r="G27" s="45"/>
      <c r="H27" s="45"/>
      <c r="I27" s="45"/>
      <c r="J27" s="45"/>
      <c r="K27" s="45"/>
    </row>
    <row r="28" spans="1:13" ht="3.75" customHeight="1" x14ac:dyDescent="0.25">
      <c r="A28" s="44"/>
      <c r="B28" s="45"/>
      <c r="C28" s="45"/>
      <c r="D28" s="45"/>
      <c r="E28" s="45"/>
      <c r="F28" s="45"/>
      <c r="G28" s="45"/>
      <c r="H28" s="45"/>
      <c r="I28" s="45"/>
      <c r="J28" s="45"/>
      <c r="K28" s="45"/>
    </row>
    <row r="29" spans="1:13" x14ac:dyDescent="0.25">
      <c r="A29" s="117" t="s">
        <v>234</v>
      </c>
      <c r="B29" s="61"/>
      <c r="C29" s="57"/>
      <c r="D29" s="57"/>
      <c r="E29" s="57"/>
      <c r="F29" s="57"/>
      <c r="G29" s="57"/>
      <c r="H29" s="57"/>
      <c r="I29" s="57"/>
      <c r="J29" s="57"/>
      <c r="K29" s="57"/>
      <c r="L29" s="57"/>
      <c r="M29" s="57"/>
    </row>
    <row r="30" spans="1:13" x14ac:dyDescent="0.25">
      <c r="A30" s="50"/>
      <c r="B30" s="426" t="s">
        <v>27</v>
      </c>
      <c r="C30" s="426"/>
      <c r="D30" s="426"/>
      <c r="E30" s="426"/>
      <c r="F30" s="426"/>
      <c r="G30" s="426"/>
      <c r="H30" s="426"/>
      <c r="I30" s="426"/>
      <c r="J30" s="426"/>
      <c r="K30" s="426"/>
      <c r="M30" s="45"/>
    </row>
    <row r="31" spans="1:13" x14ac:dyDescent="0.25">
      <c r="A31" s="50"/>
      <c r="B31" s="64" t="s">
        <v>17</v>
      </c>
      <c r="C31" s="64" t="s">
        <v>18</v>
      </c>
      <c r="D31" s="64" t="s">
        <v>19</v>
      </c>
      <c r="E31" s="64" t="s">
        <v>20</v>
      </c>
      <c r="F31" s="64" t="s">
        <v>21</v>
      </c>
      <c r="G31" s="64" t="s">
        <v>22</v>
      </c>
      <c r="H31" s="64" t="s">
        <v>23</v>
      </c>
      <c r="I31" s="64" t="s">
        <v>24</v>
      </c>
      <c r="J31" s="64" t="s">
        <v>25</v>
      </c>
      <c r="K31" s="64" t="s">
        <v>26</v>
      </c>
    </row>
    <row r="32" spans="1:13" x14ac:dyDescent="0.25">
      <c r="B32" s="63"/>
      <c r="C32" s="63"/>
      <c r="D32" s="63"/>
      <c r="E32" s="63"/>
      <c r="F32" s="63"/>
      <c r="G32" s="63"/>
      <c r="H32" s="63"/>
      <c r="I32" s="63"/>
      <c r="J32" s="63"/>
      <c r="K32" s="63"/>
    </row>
    <row r="33" spans="1:12" x14ac:dyDescent="0.25">
      <c r="A33" s="58" t="s">
        <v>1</v>
      </c>
      <c r="B33" s="156">
        <v>0.32145199356609233</v>
      </c>
      <c r="C33" s="156">
        <v>0.30136227979941127</v>
      </c>
      <c r="D33" s="156">
        <v>0.2381304491845512</v>
      </c>
      <c r="E33" s="156">
        <v>7.9668796251804272E-2</v>
      </c>
      <c r="F33" s="156">
        <v>4.1734289641438285E-2</v>
      </c>
      <c r="G33" s="156">
        <v>6.3842337435615921E-3</v>
      </c>
      <c r="H33" s="156">
        <v>3.94029245986432E-3</v>
      </c>
      <c r="I33" s="156">
        <v>2.6477770013396012E-3</v>
      </c>
      <c r="J33" s="156">
        <v>1.6067002373111395E-3</v>
      </c>
      <c r="K33" s="156">
        <v>3.0731881146259053E-3</v>
      </c>
      <c r="L33" s="140"/>
    </row>
    <row r="34" spans="1:12" x14ac:dyDescent="0.25">
      <c r="A34" s="58" t="s">
        <v>2</v>
      </c>
      <c r="B34" s="156">
        <v>0.36710576025920982</v>
      </c>
      <c r="C34" s="156">
        <v>0.33948630723708823</v>
      </c>
      <c r="D34" s="156">
        <v>0.22954979501795253</v>
      </c>
      <c r="E34" s="156">
        <v>3.3835409943715519E-2</v>
      </c>
      <c r="F34" s="156">
        <v>1.5725908562768294E-2</v>
      </c>
      <c r="G34" s="156">
        <v>4.4907445945718948E-3</v>
      </c>
      <c r="H34" s="156">
        <v>3.0215764736230637E-3</v>
      </c>
      <c r="I34" s="156">
        <v>2.0890234202381483E-3</v>
      </c>
      <c r="J34" s="156">
        <v>1.5036661530914304E-3</v>
      </c>
      <c r="K34" s="156">
        <v>3.1918083377410165E-3</v>
      </c>
      <c r="L34" s="140"/>
    </row>
    <row r="35" spans="1:12" x14ac:dyDescent="0.25">
      <c r="A35" s="58" t="s">
        <v>3</v>
      </c>
      <c r="B35" s="156">
        <v>0.68029284550948999</v>
      </c>
      <c r="C35" s="156">
        <v>0.18084307655495063</v>
      </c>
      <c r="D35" s="156">
        <v>0.10068475927539174</v>
      </c>
      <c r="E35" s="156">
        <v>1.229174228039427E-2</v>
      </c>
      <c r="F35" s="156">
        <v>8.1858450612930511E-3</v>
      </c>
      <c r="G35" s="156">
        <v>3.2467638308748079E-3</v>
      </c>
      <c r="H35" s="156">
        <v>1.8742115554985985E-3</v>
      </c>
      <c r="I35" s="156">
        <v>1.5096424487218568E-3</v>
      </c>
      <c r="J35" s="156">
        <v>1.5872193975050312E-3</v>
      </c>
      <c r="K35" s="156">
        <v>9.4838940858799157E-3</v>
      </c>
      <c r="L35" s="140"/>
    </row>
    <row r="36" spans="1:12" x14ac:dyDescent="0.25">
      <c r="A36" s="58" t="s">
        <v>4</v>
      </c>
      <c r="B36" s="156">
        <v>0.3240680679043309</v>
      </c>
      <c r="C36" s="156">
        <v>0.26271930661417287</v>
      </c>
      <c r="D36" s="156">
        <v>0.1938639758337963</v>
      </c>
      <c r="E36" s="156">
        <v>7.5112797321735758E-2</v>
      </c>
      <c r="F36" s="156">
        <v>6.231631641167984E-2</v>
      </c>
      <c r="G36" s="156">
        <v>1.9785977830514966E-2</v>
      </c>
      <c r="H36" s="156">
        <v>1.3848556304260795E-2</v>
      </c>
      <c r="I36" s="156">
        <v>1.1459061455592712E-2</v>
      </c>
      <c r="J36" s="156">
        <v>9.3146052141373347E-3</v>
      </c>
      <c r="K36" s="156">
        <v>2.7511335109778535E-2</v>
      </c>
      <c r="L36" s="140"/>
    </row>
    <row r="37" spans="1:12" x14ac:dyDescent="0.25">
      <c r="A37" s="58" t="s">
        <v>5</v>
      </c>
      <c r="B37" s="156">
        <v>0.27198783439331609</v>
      </c>
      <c r="C37" s="156">
        <v>0.27258412060840498</v>
      </c>
      <c r="D37" s="156">
        <v>0.24788579172800504</v>
      </c>
      <c r="E37" s="156">
        <v>0.10246229347654426</v>
      </c>
      <c r="F37" s="156">
        <v>6.4027502349110366E-2</v>
      </c>
      <c r="G37" s="156">
        <v>1.2658535064110696E-2</v>
      </c>
      <c r="H37" s="156">
        <v>8.7330877537379371E-3</v>
      </c>
      <c r="I37" s="156">
        <v>6.4514066304378883E-3</v>
      </c>
      <c r="J37" s="156">
        <v>4.1721917949640837E-3</v>
      </c>
      <c r="K37" s="156">
        <v>9.0372362013686897E-3</v>
      </c>
      <c r="L37" s="140"/>
    </row>
    <row r="38" spans="1:12" ht="30" x14ac:dyDescent="0.25">
      <c r="A38" s="58" t="s">
        <v>6</v>
      </c>
      <c r="B38" s="156">
        <v>0.32955438187764652</v>
      </c>
      <c r="C38" s="156">
        <v>0.31546627744371114</v>
      </c>
      <c r="D38" s="156">
        <v>0.23177235736867</v>
      </c>
      <c r="E38" s="156">
        <v>5.1188310251149158E-2</v>
      </c>
      <c r="F38" s="156">
        <v>3.2965124643806347E-2</v>
      </c>
      <c r="G38" s="156">
        <v>1.1571152645525535E-2</v>
      </c>
      <c r="H38" s="156">
        <v>9.5000177031948733E-3</v>
      </c>
      <c r="I38" s="156">
        <v>9.0414783414434329E-3</v>
      </c>
      <c r="J38" s="156">
        <v>6.4185368832443551E-3</v>
      </c>
      <c r="K38" s="156">
        <v>2.5223628416084901E-3</v>
      </c>
      <c r="L38" s="140"/>
    </row>
    <row r="39" spans="1:12" x14ac:dyDescent="0.25">
      <c r="A39" s="58" t="s">
        <v>7</v>
      </c>
      <c r="B39" s="156">
        <v>0.32337926440094156</v>
      </c>
      <c r="C39" s="156">
        <v>0.30775873354353606</v>
      </c>
      <c r="D39" s="156">
        <v>0.26803700744284437</v>
      </c>
      <c r="E39" s="156">
        <v>5.0233449292840064E-2</v>
      </c>
      <c r="F39" s="156">
        <v>2.2912457082962027E-2</v>
      </c>
      <c r="G39" s="156">
        <v>6.6572200127562398E-3</v>
      </c>
      <c r="H39" s="156">
        <v>5.5229711136166506E-3</v>
      </c>
      <c r="I39" s="156">
        <v>4.5390590521239647E-3</v>
      </c>
      <c r="J39" s="156">
        <v>3.5675780959755787E-3</v>
      </c>
      <c r="K39" s="156">
        <v>7.3922599624031944E-3</v>
      </c>
      <c r="L39" s="140"/>
    </row>
    <row r="40" spans="1:12" x14ac:dyDescent="0.25">
      <c r="A40" s="58" t="s">
        <v>28</v>
      </c>
      <c r="B40" s="156">
        <v>0.36588283100832159</v>
      </c>
      <c r="C40" s="156">
        <v>0.29646042327300032</v>
      </c>
      <c r="D40" s="156">
        <v>0.24756243359609675</v>
      </c>
      <c r="E40" s="156">
        <v>7.9030772301590543E-2</v>
      </c>
      <c r="F40" s="156">
        <v>1.1063539820990929E-2</v>
      </c>
      <c r="G40" s="156">
        <v>0</v>
      </c>
      <c r="H40" s="156">
        <v>0</v>
      </c>
      <c r="I40" s="156">
        <v>0</v>
      </c>
      <c r="J40" s="156">
        <v>0</v>
      </c>
      <c r="K40" s="156">
        <v>0</v>
      </c>
      <c r="L40" s="140"/>
    </row>
    <row r="41" spans="1:12" ht="30" x14ac:dyDescent="0.25">
      <c r="A41" s="58" t="s">
        <v>29</v>
      </c>
      <c r="B41" s="156">
        <v>0.42371571140947045</v>
      </c>
      <c r="C41" s="156">
        <v>0.30363796079560912</v>
      </c>
      <c r="D41" s="156">
        <v>0.16409806067170796</v>
      </c>
      <c r="E41" s="156">
        <v>5.1660079794075033E-2</v>
      </c>
      <c r="F41" s="156">
        <v>3.491425145692393E-2</v>
      </c>
      <c r="G41" s="156">
        <v>7.6765579386875102E-3</v>
      </c>
      <c r="H41" s="156">
        <v>3.4659040273456146E-3</v>
      </c>
      <c r="I41" s="156">
        <v>2.5160360787757239E-3</v>
      </c>
      <c r="J41" s="156">
        <v>1.6744550674958527E-3</v>
      </c>
      <c r="K41" s="156">
        <v>6.640982759908918E-3</v>
      </c>
      <c r="L41" s="140"/>
    </row>
    <row r="42" spans="1:12" x14ac:dyDescent="0.25">
      <c r="A42" s="58" t="s">
        <v>9</v>
      </c>
      <c r="B42" s="156">
        <v>0.43551851550273957</v>
      </c>
      <c r="C42" s="156">
        <v>0.3042219901463008</v>
      </c>
      <c r="D42" s="156">
        <v>0.1317831231661091</v>
      </c>
      <c r="E42" s="156">
        <v>5.7436023839014701E-2</v>
      </c>
      <c r="F42" s="156">
        <v>4.1194894635330423E-2</v>
      </c>
      <c r="G42" s="156">
        <v>3.9268281292859711E-3</v>
      </c>
      <c r="H42" s="156">
        <v>2.1541570694887566E-3</v>
      </c>
      <c r="I42" s="156">
        <v>2.1541570694887566E-3</v>
      </c>
      <c r="J42" s="156">
        <v>2.1541570694887566E-3</v>
      </c>
      <c r="K42" s="156">
        <v>1.9456153372753048E-2</v>
      </c>
      <c r="L42" s="140"/>
    </row>
    <row r="43" spans="1:12" x14ac:dyDescent="0.25">
      <c r="B43" s="114"/>
      <c r="C43" s="114"/>
      <c r="D43" s="114"/>
      <c r="E43" s="114"/>
      <c r="F43" s="114"/>
      <c r="G43" s="114"/>
      <c r="H43" s="114"/>
      <c r="I43" s="114"/>
      <c r="J43" s="114"/>
      <c r="K43" s="114"/>
      <c r="L43" s="140"/>
    </row>
    <row r="44" spans="1:12" x14ac:dyDescent="0.25">
      <c r="A44" s="51" t="s">
        <v>10</v>
      </c>
      <c r="B44" s="116">
        <v>0.37517168125522066</v>
      </c>
      <c r="C44" s="116">
        <v>0.27904819648958767</v>
      </c>
      <c r="D44" s="116">
        <v>0.21741686513960562</v>
      </c>
      <c r="E44" s="116">
        <v>6.6328376257480837E-2</v>
      </c>
      <c r="F44" s="116">
        <v>3.7098803134277818E-2</v>
      </c>
      <c r="G44" s="116">
        <v>7.3342209832940727E-3</v>
      </c>
      <c r="H44" s="116">
        <v>4.8598439742765509E-3</v>
      </c>
      <c r="I44" s="116">
        <v>3.5985397742627611E-3</v>
      </c>
      <c r="J44" s="116">
        <v>2.5503985440979314E-3</v>
      </c>
      <c r="K44" s="116">
        <v>6.5930744478961906E-3</v>
      </c>
      <c r="L44" s="140"/>
    </row>
    <row r="49" spans="1:13" ht="15.75" x14ac:dyDescent="0.25">
      <c r="A49" s="44" t="s">
        <v>186</v>
      </c>
      <c r="B49" s="45"/>
      <c r="C49" s="45"/>
      <c r="D49" s="45"/>
      <c r="E49" s="45"/>
      <c r="F49" s="45"/>
      <c r="G49" s="45"/>
      <c r="H49" s="45"/>
      <c r="I49" s="45"/>
      <c r="J49" s="45"/>
      <c r="K49" s="45"/>
    </row>
    <row r="50" spans="1:13" ht="3.75" customHeight="1" x14ac:dyDescent="0.25">
      <c r="A50" s="44"/>
      <c r="B50" s="45"/>
      <c r="C50" s="45"/>
      <c r="D50" s="45"/>
      <c r="E50" s="45"/>
      <c r="F50" s="45"/>
      <c r="G50" s="45"/>
      <c r="H50" s="45"/>
      <c r="I50" s="45"/>
      <c r="J50" s="45"/>
      <c r="K50" s="45"/>
    </row>
    <row r="51" spans="1:13" x14ac:dyDescent="0.25">
      <c r="A51" s="117" t="s">
        <v>1043</v>
      </c>
      <c r="B51" s="61"/>
      <c r="C51" s="61"/>
      <c r="D51" s="57"/>
      <c r="E51" s="57"/>
      <c r="F51" s="57"/>
      <c r="G51" s="57"/>
      <c r="H51" s="57"/>
      <c r="I51" s="57"/>
      <c r="J51" s="57"/>
      <c r="K51" s="57"/>
      <c r="L51" s="57"/>
      <c r="M51" s="57"/>
    </row>
    <row r="52" spans="1:13" x14ac:dyDescent="0.25">
      <c r="A52" s="50"/>
      <c r="B52" s="426" t="s">
        <v>27</v>
      </c>
      <c r="C52" s="426"/>
      <c r="D52" s="426"/>
      <c r="E52" s="426"/>
      <c r="F52" s="426"/>
      <c r="G52" s="426"/>
      <c r="H52" s="426"/>
      <c r="I52" s="426"/>
      <c r="J52" s="426"/>
      <c r="K52" s="426"/>
      <c r="M52" s="50"/>
    </row>
    <row r="53" spans="1:13" x14ac:dyDescent="0.25">
      <c r="A53" s="50"/>
      <c r="B53" s="64" t="s">
        <v>17</v>
      </c>
      <c r="C53" s="64" t="s">
        <v>18</v>
      </c>
      <c r="D53" s="64" t="s">
        <v>19</v>
      </c>
      <c r="E53" s="64" t="s">
        <v>20</v>
      </c>
      <c r="F53" s="64" t="s">
        <v>21</v>
      </c>
      <c r="G53" s="64" t="s">
        <v>22</v>
      </c>
      <c r="H53" s="64" t="s">
        <v>23</v>
      </c>
      <c r="I53" s="64" t="s">
        <v>24</v>
      </c>
      <c r="J53" s="64" t="s">
        <v>25</v>
      </c>
      <c r="K53" s="64" t="s">
        <v>26</v>
      </c>
      <c r="M53" s="64" t="s">
        <v>144</v>
      </c>
    </row>
    <row r="54" spans="1:13" x14ac:dyDescent="0.25">
      <c r="B54" s="112"/>
      <c r="C54" s="112"/>
      <c r="D54" s="112"/>
      <c r="E54" s="112"/>
      <c r="F54" s="112"/>
      <c r="G54" s="112"/>
      <c r="H54" s="112"/>
      <c r="I54" s="112"/>
      <c r="J54" s="112"/>
      <c r="K54" s="112"/>
      <c r="L54" s="98"/>
      <c r="M54" s="98"/>
    </row>
    <row r="55" spans="1:13" x14ac:dyDescent="0.25">
      <c r="A55" s="58" t="s">
        <v>1</v>
      </c>
      <c r="B55" s="157">
        <v>2.5042089813647399</v>
      </c>
      <c r="C55" s="157">
        <v>12.6760763989083</v>
      </c>
      <c r="D55" s="157">
        <v>30.5703885297536</v>
      </c>
      <c r="E55" s="157">
        <v>25.689900293665698</v>
      </c>
      <c r="F55" s="157">
        <v>36.394499432181298</v>
      </c>
      <c r="G55" s="157">
        <v>9.2787032547368113</v>
      </c>
      <c r="H55" s="157">
        <v>3.0178015621772998</v>
      </c>
      <c r="I55" s="157">
        <v>2.6202475793803202</v>
      </c>
      <c r="J55" s="157">
        <v>1.7431900945137899</v>
      </c>
      <c r="K55" s="157">
        <v>3.3701721806904303</v>
      </c>
      <c r="L55" s="139"/>
      <c r="M55" s="160">
        <v>0.64493336372515009</v>
      </c>
    </row>
    <row r="56" spans="1:13" x14ac:dyDescent="0.25">
      <c r="A56" s="58" t="s">
        <v>2</v>
      </c>
      <c r="B56" s="157">
        <v>8.8194436408281396E-2</v>
      </c>
      <c r="C56" s="157">
        <v>0.72460332518685899</v>
      </c>
      <c r="D56" s="157">
        <v>3.19734213859758</v>
      </c>
      <c r="E56" s="157">
        <v>1.2781745829080802</v>
      </c>
      <c r="F56" s="157">
        <v>0.531348365725829</v>
      </c>
      <c r="G56" s="157">
        <v>0.17643988494537899</v>
      </c>
      <c r="H56" s="157">
        <v>0.11561423016880301</v>
      </c>
      <c r="I56" s="157">
        <v>8.0232428366805109E-2</v>
      </c>
      <c r="J56" s="157">
        <v>5.83653824671935E-2</v>
      </c>
      <c r="K56" s="157">
        <v>0.17202360340950201</v>
      </c>
      <c r="L56" s="139"/>
      <c r="M56" s="160">
        <v>0.57935322673667211</v>
      </c>
    </row>
    <row r="57" spans="1:13" x14ac:dyDescent="0.25">
      <c r="A57" s="58" t="s">
        <v>3</v>
      </c>
      <c r="B57" s="157">
        <v>21.850834979470001</v>
      </c>
      <c r="C57" s="157">
        <v>4.6705959486419895</v>
      </c>
      <c r="D57" s="157">
        <v>8.2866691318122694</v>
      </c>
      <c r="E57" s="157">
        <v>1.4442806610231098</v>
      </c>
      <c r="F57" s="157">
        <v>0.96816298302998305</v>
      </c>
      <c r="G57" s="157">
        <v>0.38650858286356099</v>
      </c>
      <c r="H57" s="157">
        <v>0.12934095313043201</v>
      </c>
      <c r="I57" s="157">
        <v>5.7033105758487301E-2</v>
      </c>
      <c r="J57" s="157">
        <v>6.7945744454689802E-2</v>
      </c>
      <c r="K57" s="157">
        <v>0.56263123269564796</v>
      </c>
      <c r="L57" s="139"/>
      <c r="M57" s="160">
        <v>0.4376133626179789</v>
      </c>
    </row>
    <row r="58" spans="1:13" x14ac:dyDescent="0.25">
      <c r="A58" s="58" t="s">
        <v>4</v>
      </c>
      <c r="B58" s="157">
        <v>1.10241651414518</v>
      </c>
      <c r="C58" s="157">
        <v>2.48618350077213</v>
      </c>
      <c r="D58" s="157">
        <v>2.5724153438520299</v>
      </c>
      <c r="E58" s="157">
        <v>1.1379590535226201</v>
      </c>
      <c r="F58" s="157">
        <v>1.85206905663882</v>
      </c>
      <c r="G58" s="157">
        <v>1.5312689630001499</v>
      </c>
      <c r="H58" s="157">
        <v>0.37378267700687201</v>
      </c>
      <c r="I58" s="157">
        <v>0.38433262139705998</v>
      </c>
      <c r="J58" s="157">
        <v>0.35246227013513604</v>
      </c>
      <c r="K58" s="157">
        <v>1.4925980484199901</v>
      </c>
      <c r="L58" s="139"/>
      <c r="M58" s="160">
        <v>0.62888011127492138</v>
      </c>
    </row>
    <row r="59" spans="1:13" x14ac:dyDescent="0.25">
      <c r="A59" s="58" t="s">
        <v>5</v>
      </c>
      <c r="B59" s="157">
        <v>0.64634085838183908</v>
      </c>
      <c r="C59" s="157">
        <v>2.2127305885711697</v>
      </c>
      <c r="D59" s="157">
        <v>3.4413612502998601</v>
      </c>
      <c r="E59" s="157">
        <v>5.7912408597064999</v>
      </c>
      <c r="F59" s="157">
        <v>6.6811207119571003</v>
      </c>
      <c r="G59" s="157">
        <v>3.5588522315716502</v>
      </c>
      <c r="H59" s="157">
        <v>1.18077193334046</v>
      </c>
      <c r="I59" s="157">
        <v>0.87178213465073706</v>
      </c>
      <c r="J59" s="157">
        <v>0.71609423649868598</v>
      </c>
      <c r="K59" s="157">
        <v>1.8517974199024501</v>
      </c>
      <c r="L59" s="139"/>
      <c r="M59" s="160">
        <v>0.70352477973282102</v>
      </c>
    </row>
    <row r="60" spans="1:13" ht="30" x14ac:dyDescent="0.25">
      <c r="A60" s="58" t="s">
        <v>6</v>
      </c>
      <c r="B60" s="157">
        <v>2.14251686120445E-2</v>
      </c>
      <c r="C60" s="157">
        <v>0.15416716117618801</v>
      </c>
      <c r="D60" s="157">
        <v>0.62139421877151302</v>
      </c>
      <c r="E60" s="157">
        <v>0.19698058071775099</v>
      </c>
      <c r="F60" s="157">
        <v>7.5597596634977587E-2</v>
      </c>
      <c r="G60" s="157">
        <v>8.7675317925228591E-2</v>
      </c>
      <c r="H60" s="157">
        <v>2.0321815339739199E-2</v>
      </c>
      <c r="I60" s="157">
        <v>2.4805046853457101E-2</v>
      </c>
      <c r="J60" s="157">
        <v>0.12977895974445899</v>
      </c>
      <c r="K60" s="157">
        <v>0.10082107332588799</v>
      </c>
      <c r="L60" s="139"/>
      <c r="M60" s="160">
        <v>0.63232745102471122</v>
      </c>
    </row>
    <row r="61" spans="1:13" x14ac:dyDescent="0.25">
      <c r="A61" s="58" t="s">
        <v>7</v>
      </c>
      <c r="B61" s="157">
        <v>0.901043520194861</v>
      </c>
      <c r="C61" s="157">
        <v>3.14806680189298</v>
      </c>
      <c r="D61" s="157">
        <v>10.776489134794399</v>
      </c>
      <c r="E61" s="157">
        <v>6.7487849014396897</v>
      </c>
      <c r="F61" s="157">
        <v>2.6490751957819803</v>
      </c>
      <c r="G61" s="157">
        <v>0.46004866892690405</v>
      </c>
      <c r="H61" s="157">
        <v>0.41295108898979599</v>
      </c>
      <c r="I61" s="157">
        <v>0.462909849046303</v>
      </c>
      <c r="J61" s="157">
        <v>0.192356015417984</v>
      </c>
      <c r="K61" s="157">
        <v>1.8731305514921801</v>
      </c>
      <c r="L61" s="139"/>
      <c r="M61" s="160">
        <v>0.60462732411565434</v>
      </c>
    </row>
    <row r="62" spans="1:13" x14ac:dyDescent="0.25">
      <c r="A62" s="58" t="s">
        <v>28</v>
      </c>
      <c r="B62" s="157">
        <v>0</v>
      </c>
      <c r="C62" s="157">
        <v>6.1827843268645998E-3</v>
      </c>
      <c r="D62" s="157">
        <v>4.1794362202096196E-3</v>
      </c>
      <c r="E62" s="157">
        <v>2.12797864701442E-2</v>
      </c>
      <c r="F62" s="157">
        <v>1.05853959829656E-2</v>
      </c>
      <c r="G62" s="157">
        <v>0</v>
      </c>
      <c r="H62" s="157">
        <v>0</v>
      </c>
      <c r="I62" s="157">
        <v>0</v>
      </c>
      <c r="J62" s="157">
        <v>0</v>
      </c>
      <c r="K62" s="157">
        <v>0</v>
      </c>
      <c r="L62" s="139"/>
      <c r="M62" s="160">
        <v>0.61407319745440214</v>
      </c>
    </row>
    <row r="63" spans="1:13" ht="30" x14ac:dyDescent="0.25">
      <c r="A63" s="58" t="s">
        <v>29</v>
      </c>
      <c r="B63" s="157">
        <v>5.3760715870338496E-2</v>
      </c>
      <c r="C63" s="157">
        <v>0.87173682855240908</v>
      </c>
      <c r="D63" s="157">
        <v>1.1041998403594</v>
      </c>
      <c r="E63" s="157">
        <v>0.28189064009924902</v>
      </c>
      <c r="F63" s="157">
        <v>0.22449288771377199</v>
      </c>
      <c r="G63" s="157">
        <v>0.23875682012860699</v>
      </c>
      <c r="H63" s="157">
        <v>3.2989658046673996E-2</v>
      </c>
      <c r="I63" s="157">
        <v>7.0219057893853395E-2</v>
      </c>
      <c r="J63" s="157">
        <v>2.7814446570532097E-2</v>
      </c>
      <c r="K63" s="157">
        <v>0.15866080750516701</v>
      </c>
      <c r="L63" s="139"/>
      <c r="M63" s="160">
        <v>0.52668239483342549</v>
      </c>
    </row>
    <row r="64" spans="1:13" x14ac:dyDescent="0.25">
      <c r="A64" s="58" t="s">
        <v>9</v>
      </c>
      <c r="B64" s="157">
        <v>0</v>
      </c>
      <c r="C64" s="157">
        <v>1.8760025877346098E-2</v>
      </c>
      <c r="D64" s="157">
        <v>1.9744304269191802E-2</v>
      </c>
      <c r="E64" s="157">
        <v>1.09631196954707E-3</v>
      </c>
      <c r="F64" s="157">
        <v>1.8286369453645097E-2</v>
      </c>
      <c r="G64" s="157">
        <v>1.06912301367648E-2</v>
      </c>
      <c r="H64" s="157">
        <v>0</v>
      </c>
      <c r="I64" s="157">
        <v>0</v>
      </c>
      <c r="J64" s="157">
        <v>0</v>
      </c>
      <c r="K64" s="157">
        <v>4.5749489535051695E-3</v>
      </c>
      <c r="L64" s="139"/>
      <c r="M64" s="160">
        <v>0.56759277562873012</v>
      </c>
    </row>
    <row r="65" spans="1:13" x14ac:dyDescent="0.25">
      <c r="B65" s="111"/>
      <c r="C65" s="111"/>
      <c r="D65" s="111"/>
      <c r="E65" s="111"/>
      <c r="F65" s="111"/>
      <c r="G65" s="111"/>
      <c r="H65" s="111"/>
      <c r="I65" s="111"/>
      <c r="J65" s="111"/>
      <c r="K65" s="111"/>
      <c r="L65" s="139"/>
      <c r="M65" s="161"/>
    </row>
    <row r="66" spans="1:13" x14ac:dyDescent="0.25">
      <c r="A66" s="51" t="s">
        <v>10</v>
      </c>
      <c r="B66" s="113">
        <v>27.168225174447286</v>
      </c>
      <c r="C66" s="113">
        <v>26.969103363906232</v>
      </c>
      <c r="D66" s="113">
        <v>60.594183328730047</v>
      </c>
      <c r="E66" s="113">
        <v>42.59158767152239</v>
      </c>
      <c r="F66" s="113">
        <v>49.405237995100372</v>
      </c>
      <c r="G66" s="113">
        <v>15.728944954235056</v>
      </c>
      <c r="H66" s="113">
        <v>5.2835739182000747</v>
      </c>
      <c r="I66" s="113">
        <v>4.5715618233470234</v>
      </c>
      <c r="J66" s="113">
        <v>3.2880071498024699</v>
      </c>
      <c r="K66" s="113">
        <v>9.5864098663947619</v>
      </c>
      <c r="L66" s="139"/>
      <c r="M66" s="162">
        <v>0.61017533040498251</v>
      </c>
    </row>
    <row r="67" spans="1:13" x14ac:dyDescent="0.25">
      <c r="B67" s="98"/>
      <c r="C67" s="98"/>
      <c r="D67" s="98"/>
      <c r="E67" s="98"/>
      <c r="F67" s="98"/>
      <c r="G67" s="98"/>
      <c r="H67" s="98"/>
      <c r="I67" s="98"/>
      <c r="J67" s="98"/>
      <c r="K67" s="98"/>
      <c r="L67" s="98"/>
      <c r="M67" s="98"/>
    </row>
    <row r="71" spans="1:13" ht="15.75" x14ac:dyDescent="0.25">
      <c r="A71" s="44" t="s">
        <v>187</v>
      </c>
      <c r="B71" s="45"/>
      <c r="C71" s="45"/>
      <c r="D71" s="45"/>
      <c r="E71" s="45"/>
      <c r="F71" s="45"/>
      <c r="G71" s="45"/>
      <c r="H71" s="45"/>
      <c r="I71" s="45"/>
      <c r="J71" s="45"/>
      <c r="K71" s="45"/>
    </row>
    <row r="72" spans="1:13" ht="3.75" customHeight="1" x14ac:dyDescent="0.25">
      <c r="A72" s="44"/>
      <c r="B72" s="45"/>
      <c r="C72" s="45"/>
      <c r="D72" s="45"/>
      <c r="E72" s="45"/>
      <c r="F72" s="45"/>
      <c r="G72" s="45"/>
      <c r="H72" s="45"/>
      <c r="I72" s="45"/>
      <c r="J72" s="45"/>
      <c r="K72" s="45"/>
    </row>
    <row r="73" spans="1:13" x14ac:dyDescent="0.25">
      <c r="A73" s="117" t="s">
        <v>1045</v>
      </c>
      <c r="B73" s="118"/>
      <c r="C73" s="118"/>
      <c r="D73" s="119"/>
      <c r="E73" s="119"/>
      <c r="F73" s="119"/>
      <c r="G73" s="119"/>
      <c r="H73" s="119"/>
      <c r="I73" s="119"/>
      <c r="J73" s="119"/>
      <c r="K73" s="119"/>
      <c r="L73" s="57"/>
      <c r="M73" s="119"/>
    </row>
    <row r="74" spans="1:13" x14ac:dyDescent="0.25">
      <c r="A74" s="103"/>
      <c r="B74" s="427" t="s">
        <v>27</v>
      </c>
      <c r="C74" s="427"/>
      <c r="D74" s="427"/>
      <c r="E74" s="427"/>
      <c r="F74" s="427"/>
      <c r="G74" s="427"/>
      <c r="H74" s="427"/>
      <c r="I74" s="427"/>
      <c r="J74" s="427"/>
      <c r="K74" s="427"/>
      <c r="L74" s="98"/>
      <c r="M74" s="103"/>
    </row>
    <row r="75" spans="1:13" x14ac:dyDescent="0.25">
      <c r="A75" s="103"/>
      <c r="B75" s="120" t="s">
        <v>17</v>
      </c>
      <c r="C75" s="120" t="s">
        <v>18</v>
      </c>
      <c r="D75" s="120" t="s">
        <v>19</v>
      </c>
      <c r="E75" s="120" t="s">
        <v>20</v>
      </c>
      <c r="F75" s="120" t="s">
        <v>21</v>
      </c>
      <c r="G75" s="120" t="s">
        <v>22</v>
      </c>
      <c r="H75" s="120" t="s">
        <v>23</v>
      </c>
      <c r="I75" s="120" t="s">
        <v>24</v>
      </c>
      <c r="J75" s="120" t="s">
        <v>25</v>
      </c>
      <c r="K75" s="120" t="s">
        <v>26</v>
      </c>
      <c r="L75" s="98"/>
      <c r="M75" s="120" t="s">
        <v>144</v>
      </c>
    </row>
    <row r="76" spans="1:13" x14ac:dyDescent="0.25">
      <c r="A76" s="98"/>
      <c r="B76" s="112"/>
      <c r="C76" s="112"/>
      <c r="D76" s="112"/>
      <c r="E76" s="112"/>
      <c r="F76" s="112"/>
      <c r="G76" s="112"/>
      <c r="H76" s="112"/>
      <c r="I76" s="112"/>
      <c r="J76" s="112"/>
      <c r="K76" s="112"/>
      <c r="L76" s="98"/>
      <c r="M76" s="98"/>
    </row>
    <row r="77" spans="1:13" x14ac:dyDescent="0.25">
      <c r="A77" s="121" t="s">
        <v>1</v>
      </c>
      <c r="B77" s="156">
        <v>1.9584759655966153E-2</v>
      </c>
      <c r="C77" s="156">
        <v>9.9136258794978352E-2</v>
      </c>
      <c r="D77" s="156">
        <v>0.23908296647767899</v>
      </c>
      <c r="E77" s="156">
        <v>0.20091395190308026</v>
      </c>
      <c r="F77" s="156">
        <v>0.28463180568501073</v>
      </c>
      <c r="G77" s="156">
        <v>7.2566297188191228E-2</v>
      </c>
      <c r="H77" s="156">
        <v>2.3601432118669184E-2</v>
      </c>
      <c r="I77" s="156">
        <v>2.0492267004538912E-2</v>
      </c>
      <c r="J77" s="156">
        <v>1.3633031144672261E-2</v>
      </c>
      <c r="K77" s="156">
        <v>2.6357230027213883E-2</v>
      </c>
      <c r="L77" s="98"/>
      <c r="M77" s="114">
        <v>0.64493336372515009</v>
      </c>
    </row>
    <row r="78" spans="1:13" x14ac:dyDescent="0.25">
      <c r="A78" s="121" t="s">
        <v>2</v>
      </c>
      <c r="B78" s="156">
        <v>1.3732449337746552E-2</v>
      </c>
      <c r="C78" s="156">
        <v>0.11282546675650482</v>
      </c>
      <c r="D78" s="156">
        <v>0.4978470379976328</v>
      </c>
      <c r="E78" s="156">
        <v>0.19902012439111608</v>
      </c>
      <c r="F78" s="156">
        <v>8.2734408316250854E-2</v>
      </c>
      <c r="G78" s="156">
        <v>2.7472841596873496E-2</v>
      </c>
      <c r="H78" s="156">
        <v>1.800189017780917E-2</v>
      </c>
      <c r="I78" s="156">
        <v>1.2492712722727636E-2</v>
      </c>
      <c r="J78" s="156">
        <v>9.0878709638613359E-3</v>
      </c>
      <c r="K78" s="156">
        <v>2.6785197739477504E-2</v>
      </c>
      <c r="L78" s="98"/>
      <c r="M78" s="114">
        <v>0.57935322673667211</v>
      </c>
    </row>
    <row r="79" spans="1:13" x14ac:dyDescent="0.25">
      <c r="A79" s="121" t="s">
        <v>3</v>
      </c>
      <c r="B79" s="156">
        <v>0.56867668878371613</v>
      </c>
      <c r="C79" s="156">
        <v>0.12155412098511897</v>
      </c>
      <c r="D79" s="156">
        <v>0.21566386672879148</v>
      </c>
      <c r="E79" s="156">
        <v>3.7587979807483789E-2</v>
      </c>
      <c r="F79" s="156">
        <v>2.5196827485528438E-2</v>
      </c>
      <c r="G79" s="156">
        <v>1.0059039908353549E-2</v>
      </c>
      <c r="H79" s="156">
        <v>3.3661498528294665E-3</v>
      </c>
      <c r="I79" s="156">
        <v>1.48430930736793E-3</v>
      </c>
      <c r="J79" s="156">
        <v>1.7683150785652378E-3</v>
      </c>
      <c r="K79" s="156">
        <v>1.4642702062245046E-2</v>
      </c>
      <c r="L79" s="98"/>
      <c r="M79" s="114">
        <v>0.4376133626179789</v>
      </c>
    </row>
    <row r="80" spans="1:13" x14ac:dyDescent="0.25">
      <c r="A80" s="121" t="s">
        <v>4</v>
      </c>
      <c r="B80" s="156">
        <v>8.2979000100586259E-2</v>
      </c>
      <c r="C80" s="156">
        <v>0.18713527810367886</v>
      </c>
      <c r="D80" s="156">
        <v>0.19362595746469072</v>
      </c>
      <c r="E80" s="156">
        <v>8.5654290556356122E-2</v>
      </c>
      <c r="F80" s="156">
        <v>0.13940542115000146</v>
      </c>
      <c r="G80" s="156">
        <v>0.11525876635959101</v>
      </c>
      <c r="H80" s="156">
        <v>2.8134659083006119E-2</v>
      </c>
      <c r="I80" s="156">
        <v>2.8928754441141603E-2</v>
      </c>
      <c r="J80" s="156">
        <v>2.6529869948178866E-2</v>
      </c>
      <c r="K80" s="156">
        <v>0.11234800279276888</v>
      </c>
      <c r="L80" s="98"/>
      <c r="M80" s="114">
        <v>0.62888011127492138</v>
      </c>
    </row>
    <row r="81" spans="1:13" x14ac:dyDescent="0.25">
      <c r="A81" s="121" t="s">
        <v>5</v>
      </c>
      <c r="B81" s="156">
        <v>2.3981101466593321E-2</v>
      </c>
      <c r="C81" s="156">
        <v>8.209865750342446E-2</v>
      </c>
      <c r="D81" s="156">
        <v>0.12768438240661015</v>
      </c>
      <c r="E81" s="156">
        <v>0.21487166233278157</v>
      </c>
      <c r="F81" s="156">
        <v>0.24788875966332274</v>
      </c>
      <c r="G81" s="156">
        <v>0.13204363512404224</v>
      </c>
      <c r="H81" s="156">
        <v>4.3810028679348564E-2</v>
      </c>
      <c r="I81" s="156">
        <v>3.2345620049710401E-2</v>
      </c>
      <c r="J81" s="156">
        <v>2.6569152054089273E-2</v>
      </c>
      <c r="K81" s="156">
        <v>6.8707000720077266E-2</v>
      </c>
      <c r="L81" s="98"/>
      <c r="M81" s="114">
        <v>0.70352477973282102</v>
      </c>
    </row>
    <row r="82" spans="1:13" ht="30" x14ac:dyDescent="0.25">
      <c r="A82" s="121" t="s">
        <v>6</v>
      </c>
      <c r="B82" s="156">
        <v>1.4951614044551736E-2</v>
      </c>
      <c r="C82" s="156">
        <v>0.10758598608903103</v>
      </c>
      <c r="D82" s="156">
        <v>0.43364169948069442</v>
      </c>
      <c r="E82" s="156">
        <v>0.13746345106977614</v>
      </c>
      <c r="F82" s="156">
        <v>5.2755994972495494E-2</v>
      </c>
      <c r="G82" s="156">
        <v>6.118446667040231E-2</v>
      </c>
      <c r="H82" s="156">
        <v>1.4181635866969132E-2</v>
      </c>
      <c r="I82" s="156">
        <v>1.73102715607764E-2</v>
      </c>
      <c r="J82" s="156">
        <v>9.0566611275662859E-2</v>
      </c>
      <c r="K82" s="156">
        <v>7.035826896964055E-2</v>
      </c>
      <c r="L82" s="98"/>
      <c r="M82" s="114">
        <v>0.63232745102471122</v>
      </c>
    </row>
    <row r="83" spans="1:13" x14ac:dyDescent="0.25">
      <c r="A83" s="121" t="s">
        <v>7</v>
      </c>
      <c r="B83" s="156">
        <v>3.2617130350560672E-2</v>
      </c>
      <c r="C83" s="156">
        <v>0.11395776444561753</v>
      </c>
      <c r="D83" s="156">
        <v>0.39010119151067668</v>
      </c>
      <c r="E83" s="156">
        <v>0.2443011818014621</v>
      </c>
      <c r="F83" s="156">
        <v>9.58946255454695E-2</v>
      </c>
      <c r="G83" s="156">
        <v>1.6653432454345442E-2</v>
      </c>
      <c r="H83" s="156">
        <v>1.494853377900467E-2</v>
      </c>
      <c r="I83" s="156">
        <v>1.6757005126274413E-2</v>
      </c>
      <c r="J83" s="156">
        <v>6.96315004545618E-3</v>
      </c>
      <c r="K83" s="156">
        <v>6.780598494113281E-2</v>
      </c>
      <c r="L83" s="98"/>
      <c r="M83" s="114">
        <v>0.60462732411565434</v>
      </c>
    </row>
    <row r="84" spans="1:13" x14ac:dyDescent="0.25">
      <c r="A84" s="121" t="s">
        <v>28</v>
      </c>
      <c r="B84" s="156">
        <v>0</v>
      </c>
      <c r="C84" s="156">
        <v>0.14641639995804753</v>
      </c>
      <c r="D84" s="156">
        <v>9.8974502888359156E-2</v>
      </c>
      <c r="E84" s="156">
        <v>0.50393310879315656</v>
      </c>
      <c r="F84" s="156">
        <v>0.2506759883604367</v>
      </c>
      <c r="G84" s="156">
        <v>0</v>
      </c>
      <c r="H84" s="156">
        <v>0</v>
      </c>
      <c r="I84" s="156">
        <v>0</v>
      </c>
      <c r="J84" s="156">
        <v>0</v>
      </c>
      <c r="K84" s="156">
        <v>0</v>
      </c>
      <c r="L84" s="98"/>
      <c r="M84" s="114">
        <v>0.61407319745440214</v>
      </c>
    </row>
    <row r="85" spans="1:13" ht="30" x14ac:dyDescent="0.25">
      <c r="A85" s="121" t="s">
        <v>29</v>
      </c>
      <c r="B85" s="156">
        <v>1.7542938534999053E-2</v>
      </c>
      <c r="C85" s="156">
        <v>0.28446097404791926</v>
      </c>
      <c r="D85" s="156">
        <v>0.36031718730271356</v>
      </c>
      <c r="E85" s="156">
        <v>9.1985199467574136E-2</v>
      </c>
      <c r="F85" s="156">
        <v>7.3255440649368522E-2</v>
      </c>
      <c r="G85" s="156">
        <v>7.7909978550693079E-2</v>
      </c>
      <c r="H85" s="156">
        <v>1.0765026730656794E-2</v>
      </c>
      <c r="I85" s="156">
        <v>2.2913545637829952E-2</v>
      </c>
      <c r="J85" s="156">
        <v>9.0762765836062045E-3</v>
      </c>
      <c r="K85" s="156">
        <v>5.1773432494639435E-2</v>
      </c>
      <c r="L85" s="98"/>
      <c r="M85" s="114">
        <v>0.52668239483342549</v>
      </c>
    </row>
    <row r="86" spans="1:13" x14ac:dyDescent="0.25">
      <c r="A86" s="121" t="s">
        <v>9</v>
      </c>
      <c r="B86" s="156">
        <v>0</v>
      </c>
      <c r="C86" s="156">
        <v>0.25644849811867509</v>
      </c>
      <c r="D86" s="156">
        <v>0.26990352834996617</v>
      </c>
      <c r="E86" s="156">
        <v>1.4986522934351385E-2</v>
      </c>
      <c r="F86" s="156">
        <v>0.24997364145927861</v>
      </c>
      <c r="G86" s="156">
        <v>0.14614851437520054</v>
      </c>
      <c r="H86" s="156">
        <v>0</v>
      </c>
      <c r="I86" s="156">
        <v>0</v>
      </c>
      <c r="J86" s="156">
        <v>0</v>
      </c>
      <c r="K86" s="156">
        <v>6.253929476252823E-2</v>
      </c>
      <c r="L86" s="98"/>
      <c r="M86" s="114">
        <v>0.56759277562873012</v>
      </c>
    </row>
    <row r="87" spans="1:13" x14ac:dyDescent="0.25">
      <c r="A87" s="98"/>
      <c r="B87" s="115"/>
      <c r="C87" s="115"/>
      <c r="D87" s="115"/>
      <c r="E87" s="115"/>
      <c r="F87" s="115"/>
      <c r="G87" s="115"/>
      <c r="H87" s="115"/>
      <c r="I87" s="115"/>
      <c r="J87" s="115"/>
      <c r="K87" s="115"/>
      <c r="L87" s="98"/>
      <c r="M87" s="114"/>
    </row>
    <row r="88" spans="1:13" x14ac:dyDescent="0.25">
      <c r="A88" s="104" t="s">
        <v>10</v>
      </c>
      <c r="B88" s="116">
        <v>0.11080621497163085</v>
      </c>
      <c r="C88" s="116">
        <v>0.10999409220679508</v>
      </c>
      <c r="D88" s="116">
        <v>0.24713473408151204</v>
      </c>
      <c r="E88" s="116">
        <v>0.17371074441596401</v>
      </c>
      <c r="F88" s="116">
        <v>0.20150036989381834</v>
      </c>
      <c r="G88" s="116">
        <v>6.4150854341237795E-2</v>
      </c>
      <c r="H88" s="116">
        <v>2.1549174583153089E-2</v>
      </c>
      <c r="I88" s="116">
        <v>1.8645217304453395E-2</v>
      </c>
      <c r="J88" s="116">
        <v>1.3410210815388079E-2</v>
      </c>
      <c r="K88" s="116">
        <v>3.9098387386047241E-2</v>
      </c>
      <c r="L88" s="98"/>
      <c r="M88" s="116">
        <v>0.61017533040498251</v>
      </c>
    </row>
    <row r="90" spans="1:13" x14ac:dyDescent="0.25">
      <c r="M90" s="94" t="s">
        <v>221</v>
      </c>
    </row>
  </sheetData>
  <mergeCells count="4">
    <mergeCell ref="B8:K8"/>
    <mergeCell ref="B30:K30"/>
    <mergeCell ref="B52:K52"/>
    <mergeCell ref="B74:K74"/>
  </mergeCells>
  <hyperlinks>
    <hyperlink ref="M90" location="Contents!A1" display="To Frontpage"/>
  </hyperlinks>
  <printOptions horizontalCentered="1"/>
  <pageMargins left="0.19685039370078741" right="0.19685039370078741" top="0.74803149606299213" bottom="0.74803149606299213" header="0.31496062992125984" footer="0.31496062992125984"/>
  <pageSetup paperSize="9" scale="54" orientation="portrait" r:id="rId1"/>
  <headerFooter scaleWithDoc="0" alignWithMargins="0">
    <oddFooter>&amp;R&amp;8BRFkredit ECBC Label Template, 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pageSetUpPr fitToPage="1"/>
  </sheetPr>
  <dimension ref="A4:H24"/>
  <sheetViews>
    <sheetView zoomScale="85" zoomScaleNormal="85" workbookViewId="0">
      <selection activeCell="P13" sqref="P13"/>
    </sheetView>
  </sheetViews>
  <sheetFormatPr defaultRowHeight="15" x14ac:dyDescent="0.25"/>
  <cols>
    <col min="1" max="1" width="30.28515625" style="46" customWidth="1"/>
    <col min="2" max="7" width="27.42578125" style="46" customWidth="1"/>
    <col min="8" max="8" width="25.7109375" style="46" customWidth="1"/>
    <col min="9" max="16384" width="9.140625" style="46"/>
  </cols>
  <sheetData>
    <row r="4" spans="1:8" x14ac:dyDescent="0.25">
      <c r="A4" s="45"/>
      <c r="B4" s="45"/>
      <c r="C4" s="45"/>
      <c r="D4" s="45"/>
      <c r="E4" s="45"/>
      <c r="F4" s="45"/>
      <c r="G4" s="45"/>
      <c r="H4" s="45"/>
    </row>
    <row r="5" spans="1:8" ht="15.75" x14ac:dyDescent="0.25">
      <c r="A5" s="122" t="s">
        <v>227</v>
      </c>
      <c r="B5" s="45"/>
      <c r="C5" s="45"/>
      <c r="D5" s="45"/>
      <c r="E5" s="45"/>
      <c r="F5" s="45"/>
      <c r="G5" s="45"/>
      <c r="H5" s="45"/>
    </row>
    <row r="6" spans="1:8" ht="3.75" customHeight="1" x14ac:dyDescent="0.25">
      <c r="A6" s="44"/>
      <c r="B6" s="45"/>
      <c r="C6" s="45"/>
      <c r="D6" s="45"/>
      <c r="E6" s="45"/>
      <c r="F6" s="45"/>
      <c r="G6" s="45"/>
      <c r="H6" s="45"/>
    </row>
    <row r="7" spans="1:8" x14ac:dyDescent="0.25">
      <c r="A7" s="65" t="s">
        <v>118</v>
      </c>
      <c r="B7" s="65"/>
      <c r="C7" s="66"/>
      <c r="D7" s="66"/>
      <c r="E7" s="66"/>
      <c r="F7" s="66"/>
      <c r="G7" s="66"/>
      <c r="H7" s="66"/>
    </row>
    <row r="8" spans="1:8" x14ac:dyDescent="0.25">
      <c r="A8" s="50"/>
      <c r="B8" s="50"/>
      <c r="C8" s="50"/>
      <c r="D8" s="50"/>
      <c r="E8" s="50"/>
      <c r="F8" s="50"/>
      <c r="G8" s="50"/>
      <c r="H8" s="50"/>
    </row>
    <row r="9" spans="1:8" ht="30" x14ac:dyDescent="0.25">
      <c r="A9" s="50"/>
      <c r="B9" s="64" t="s">
        <v>30</v>
      </c>
      <c r="C9" s="64" t="s">
        <v>31</v>
      </c>
      <c r="D9" s="64" t="s">
        <v>32</v>
      </c>
      <c r="E9" s="64" t="s">
        <v>33</v>
      </c>
      <c r="F9" s="64" t="s">
        <v>34</v>
      </c>
      <c r="G9" s="64" t="s">
        <v>214</v>
      </c>
      <c r="H9" s="64" t="s">
        <v>10</v>
      </c>
    </row>
    <row r="11" spans="1:8" x14ac:dyDescent="0.25">
      <c r="A11" s="58" t="s">
        <v>1</v>
      </c>
      <c r="B11" s="62">
        <v>53.348002065584502</v>
      </c>
      <c r="C11" s="62">
        <v>18.597569753194499</v>
      </c>
      <c r="D11" s="62">
        <v>8.40895923667013</v>
      </c>
      <c r="E11" s="62">
        <v>29.1290252889752</v>
      </c>
      <c r="F11" s="62">
        <v>17.041696975216801</v>
      </c>
      <c r="G11" s="62">
        <v>1.33993498773</v>
      </c>
      <c r="H11" s="62">
        <v>127.86518830737114</v>
      </c>
    </row>
    <row r="12" spans="1:8" x14ac:dyDescent="0.25">
      <c r="A12" s="58" t="s">
        <v>2</v>
      </c>
      <c r="B12" s="62">
        <v>1.59798218601285</v>
      </c>
      <c r="C12" s="62">
        <v>1.64080124068346</v>
      </c>
      <c r="D12" s="62">
        <v>0.88567408208560305</v>
      </c>
      <c r="E12" s="62">
        <v>1.28373921881199</v>
      </c>
      <c r="F12" s="62">
        <v>1.0141416505904299</v>
      </c>
      <c r="G12" s="62">
        <v>0</v>
      </c>
      <c r="H12" s="62">
        <v>6.4223383781843335</v>
      </c>
    </row>
    <row r="13" spans="1:8" x14ac:dyDescent="0.25">
      <c r="A13" s="58" t="s">
        <v>3</v>
      </c>
      <c r="B13" s="62">
        <v>20.14333237548</v>
      </c>
      <c r="C13" s="62">
        <v>3.8788092872100002</v>
      </c>
      <c r="D13" s="62">
        <v>4.6614764107999997</v>
      </c>
      <c r="E13" s="62">
        <v>4.7064371706600001</v>
      </c>
      <c r="F13" s="62">
        <v>5.0339480787299999</v>
      </c>
      <c r="G13" s="62">
        <v>0</v>
      </c>
      <c r="H13" s="62">
        <v>38.424003322879997</v>
      </c>
    </row>
    <row r="14" spans="1:8" x14ac:dyDescent="0.25">
      <c r="A14" s="58" t="s">
        <v>4</v>
      </c>
      <c r="B14" s="62">
        <v>10.765335811350001</v>
      </c>
      <c r="C14" s="62">
        <v>1.1471734763399999</v>
      </c>
      <c r="D14" s="62">
        <v>0.2107901865</v>
      </c>
      <c r="E14" s="62">
        <v>0.5615601803200001</v>
      </c>
      <c r="F14" s="62">
        <v>0.60062839438000004</v>
      </c>
      <c r="G14" s="62">
        <v>0</v>
      </c>
      <c r="H14" s="62">
        <v>13.28548804889</v>
      </c>
    </row>
    <row r="15" spans="1:8" x14ac:dyDescent="0.25">
      <c r="A15" s="58" t="s">
        <v>5</v>
      </c>
      <c r="B15" s="62">
        <v>13.322657008440499</v>
      </c>
      <c r="C15" s="62">
        <v>1.73195932656</v>
      </c>
      <c r="D15" s="62">
        <v>1.2091515388299998</v>
      </c>
      <c r="E15" s="62">
        <v>4.6094644410000001</v>
      </c>
      <c r="F15" s="62">
        <v>6.07885991005001</v>
      </c>
      <c r="G15" s="62">
        <v>0</v>
      </c>
      <c r="H15" s="62">
        <v>26.952092224880509</v>
      </c>
    </row>
    <row r="16" spans="1:8" ht="30" x14ac:dyDescent="0.25">
      <c r="A16" s="58" t="s">
        <v>6</v>
      </c>
      <c r="B16" s="62">
        <v>0.37616419938000001</v>
      </c>
      <c r="C16" s="62">
        <v>0.142959639536648</v>
      </c>
      <c r="D16" s="62">
        <v>0.130936522170088</v>
      </c>
      <c r="E16" s="62">
        <v>0.576870904091764</v>
      </c>
      <c r="F16" s="62">
        <v>0.20603567392274599</v>
      </c>
      <c r="G16" s="62">
        <v>0</v>
      </c>
      <c r="H16" s="62">
        <v>1.4329669391012461</v>
      </c>
    </row>
    <row r="17" spans="1:8" x14ac:dyDescent="0.25">
      <c r="A17" s="58" t="s">
        <v>7</v>
      </c>
      <c r="B17" s="62">
        <v>14.6342684657064</v>
      </c>
      <c r="C17" s="62">
        <v>2.11306975623138</v>
      </c>
      <c r="D17" s="62">
        <v>1.3239050811500002</v>
      </c>
      <c r="E17" s="62">
        <v>5.5181672780984403</v>
      </c>
      <c r="F17" s="62">
        <v>4.0354451467909005</v>
      </c>
      <c r="G17" s="62">
        <v>0</v>
      </c>
      <c r="H17" s="62">
        <v>27.624855727977121</v>
      </c>
    </row>
    <row r="18" spans="1:8" x14ac:dyDescent="0.25">
      <c r="A18" s="58" t="s">
        <v>28</v>
      </c>
      <c r="B18" s="62">
        <v>2.8111445299999999E-2</v>
      </c>
      <c r="C18" s="62">
        <v>4.70814205E-3</v>
      </c>
      <c r="D18" s="62">
        <v>0</v>
      </c>
      <c r="E18" s="62">
        <v>9.4078156501840003E-3</v>
      </c>
      <c r="F18" s="62">
        <v>0</v>
      </c>
      <c r="G18" s="62">
        <v>0</v>
      </c>
      <c r="H18" s="62">
        <v>4.2227403000184002E-2</v>
      </c>
    </row>
    <row r="19" spans="1:8" ht="30" x14ac:dyDescent="0.25">
      <c r="A19" s="58" t="s">
        <v>29</v>
      </c>
      <c r="B19" s="62">
        <v>1.87002104603</v>
      </c>
      <c r="C19" s="62">
        <v>0.11464009405</v>
      </c>
      <c r="D19" s="62">
        <v>2.718189587E-2</v>
      </c>
      <c r="E19" s="62">
        <v>0.73358057258999998</v>
      </c>
      <c r="F19" s="62">
        <v>0.31909809420000002</v>
      </c>
      <c r="G19" s="62">
        <v>0</v>
      </c>
      <c r="H19" s="62">
        <v>3.0645217027400005</v>
      </c>
    </row>
    <row r="20" spans="1:8" x14ac:dyDescent="0.25">
      <c r="A20" s="58" t="s">
        <v>9</v>
      </c>
      <c r="B20" s="62">
        <v>2.305230757E-2</v>
      </c>
      <c r="C20" s="62">
        <v>1.90365342E-3</v>
      </c>
      <c r="D20" s="62">
        <v>6.5528796800000001E-3</v>
      </c>
      <c r="E20" s="62">
        <v>2.627577079E-2</v>
      </c>
      <c r="F20" s="62">
        <v>1.5368579199999999E-2</v>
      </c>
      <c r="G20" s="62">
        <v>0</v>
      </c>
      <c r="H20" s="62">
        <v>7.3153190659999992E-2</v>
      </c>
    </row>
    <row r="21" spans="1:8" x14ac:dyDescent="0.25">
      <c r="B21" s="62"/>
      <c r="C21" s="62"/>
      <c r="D21" s="62"/>
      <c r="E21" s="62"/>
      <c r="F21" s="62"/>
      <c r="G21" s="62"/>
      <c r="H21" s="62"/>
    </row>
    <row r="22" spans="1:8" x14ac:dyDescent="0.25">
      <c r="A22" s="67" t="s">
        <v>10</v>
      </c>
      <c r="B22" s="55">
        <v>116.10892691085425</v>
      </c>
      <c r="C22" s="55">
        <v>29.373594369275985</v>
      </c>
      <c r="D22" s="55">
        <v>16.864627833755822</v>
      </c>
      <c r="E22" s="55">
        <v>47.154528640987579</v>
      </c>
      <c r="F22" s="55">
        <v>34.34522250308089</v>
      </c>
      <c r="G22" s="55">
        <v>1.33993498773</v>
      </c>
      <c r="H22" s="55">
        <v>245.18683524568453</v>
      </c>
    </row>
    <row r="24" spans="1:8" x14ac:dyDescent="0.25">
      <c r="H24" s="94" t="s">
        <v>221</v>
      </c>
    </row>
  </sheetData>
  <hyperlinks>
    <hyperlink ref="H24" location="Contents!A1" display="To Frontpage"/>
  </hyperlinks>
  <printOptions horizontalCentered="1"/>
  <pageMargins left="0.19685039370078741" right="0.19685039370078741" top="0.74803149606299213" bottom="0.74803149606299213" header="0.31496062992125984" footer="0.31496062992125984"/>
  <pageSetup paperSize="9" scale="65" orientation="landscape" r:id="rId1"/>
  <headerFooter scaleWithDoc="0" alignWithMargins="0">
    <oddFooter>&amp;R&amp;8BRFkredit ECBC Label Template, 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pageSetUpPr fitToPage="1"/>
  </sheetPr>
  <dimension ref="A4:L62"/>
  <sheetViews>
    <sheetView topLeftCell="A10" zoomScale="85" zoomScaleNormal="85" workbookViewId="0">
      <selection activeCell="P13" sqref="P13"/>
    </sheetView>
  </sheetViews>
  <sheetFormatPr defaultRowHeight="15" x14ac:dyDescent="0.25"/>
  <cols>
    <col min="1" max="1" width="26.28515625" style="46" customWidth="1"/>
    <col min="2" max="10" width="14.7109375" style="46" customWidth="1"/>
    <col min="11" max="11" width="10.7109375" style="46" customWidth="1"/>
    <col min="12" max="12" width="11.5703125" style="46" customWidth="1"/>
    <col min="13" max="16384" width="9.140625" style="46"/>
  </cols>
  <sheetData>
    <row r="4" spans="1:12" x14ac:dyDescent="0.25">
      <c r="A4" s="45"/>
      <c r="B4" s="45"/>
      <c r="C4" s="45"/>
      <c r="D4" s="45"/>
      <c r="E4" s="45"/>
      <c r="F4" s="45"/>
      <c r="G4" s="45"/>
      <c r="H4" s="45"/>
      <c r="I4" s="45"/>
      <c r="J4" s="45"/>
      <c r="K4" s="45"/>
      <c r="L4" s="45"/>
    </row>
    <row r="5" spans="1:12" ht="15.75" x14ac:dyDescent="0.25">
      <c r="A5" s="44" t="s">
        <v>223</v>
      </c>
      <c r="B5" s="45"/>
      <c r="C5" s="45"/>
      <c r="D5" s="45"/>
      <c r="E5" s="45"/>
      <c r="F5" s="45"/>
      <c r="G5" s="45"/>
      <c r="H5" s="45"/>
      <c r="I5" s="45"/>
      <c r="J5" s="45"/>
      <c r="K5" s="45"/>
      <c r="L5" s="45"/>
    </row>
    <row r="6" spans="1:12" x14ac:dyDescent="0.25">
      <c r="A6" s="65" t="s">
        <v>119</v>
      </c>
      <c r="B6" s="66"/>
      <c r="C6" s="66"/>
      <c r="D6" s="66"/>
      <c r="E6" s="66"/>
      <c r="F6" s="66"/>
      <c r="G6" s="66"/>
      <c r="H6" s="66"/>
      <c r="I6" s="66"/>
      <c r="J6" s="66"/>
      <c r="K6" s="66"/>
      <c r="L6" s="66"/>
    </row>
    <row r="7" spans="1:12" x14ac:dyDescent="0.25">
      <c r="A7" s="50"/>
      <c r="B7" s="50"/>
      <c r="C7" s="50"/>
      <c r="D7" s="50"/>
      <c r="E7" s="50"/>
      <c r="F7" s="50"/>
      <c r="G7" s="50"/>
      <c r="H7" s="50"/>
      <c r="I7" s="50"/>
      <c r="J7" s="50"/>
      <c r="K7" s="50"/>
      <c r="L7" s="50"/>
    </row>
    <row r="8" spans="1:12" ht="45" x14ac:dyDescent="0.25">
      <c r="A8" s="50"/>
      <c r="B8" s="64" t="s">
        <v>1</v>
      </c>
      <c r="C8" s="64" t="s">
        <v>2</v>
      </c>
      <c r="D8" s="64" t="s">
        <v>3</v>
      </c>
      <c r="E8" s="64" t="s">
        <v>4</v>
      </c>
      <c r="F8" s="64" t="s">
        <v>5</v>
      </c>
      <c r="G8" s="64" t="s">
        <v>6</v>
      </c>
      <c r="H8" s="64" t="s">
        <v>7</v>
      </c>
      <c r="I8" s="64" t="s">
        <v>50</v>
      </c>
      <c r="J8" s="64" t="s">
        <v>8</v>
      </c>
      <c r="K8" s="64" t="s">
        <v>9</v>
      </c>
      <c r="L8" s="97" t="s">
        <v>10</v>
      </c>
    </row>
    <row r="9" spans="1:12" x14ac:dyDescent="0.25">
      <c r="A9" s="98" t="s">
        <v>35</v>
      </c>
      <c r="B9" s="62">
        <v>0</v>
      </c>
      <c r="C9" s="62">
        <v>0</v>
      </c>
      <c r="D9" s="62">
        <v>0</v>
      </c>
      <c r="E9" s="62">
        <v>0</v>
      </c>
      <c r="F9" s="62">
        <v>0</v>
      </c>
      <c r="G9" s="62">
        <v>0</v>
      </c>
      <c r="H9" s="62">
        <v>0</v>
      </c>
      <c r="I9" s="62">
        <v>0</v>
      </c>
      <c r="J9" s="62">
        <v>0</v>
      </c>
      <c r="K9" s="62">
        <v>0</v>
      </c>
      <c r="L9" s="62">
        <v>0</v>
      </c>
    </row>
    <row r="10" spans="1:12" x14ac:dyDescent="0.25">
      <c r="A10" s="98" t="s">
        <v>213</v>
      </c>
      <c r="B10" s="62">
        <v>9.7620661048499997</v>
      </c>
      <c r="C10" s="62">
        <v>0.30511508170000001</v>
      </c>
      <c r="D10" s="62">
        <v>3.7145999999999998E-2</v>
      </c>
      <c r="E10" s="62">
        <v>1.2792371652500001</v>
      </c>
      <c r="F10" s="62">
        <v>1.181964</v>
      </c>
      <c r="G10" s="62">
        <v>0</v>
      </c>
      <c r="H10" s="62">
        <v>0.43353199999999997</v>
      </c>
      <c r="I10" s="62">
        <v>1.6789999999999999E-3</v>
      </c>
      <c r="J10" s="62">
        <v>2.9545999999999999E-2</v>
      </c>
      <c r="K10" s="62">
        <v>1.5134E-2</v>
      </c>
      <c r="L10" s="62">
        <v>13.0454193518</v>
      </c>
    </row>
    <row r="11" spans="1:12" ht="30" customHeight="1" x14ac:dyDescent="0.25">
      <c r="A11" s="121" t="s">
        <v>217</v>
      </c>
      <c r="B11" s="62">
        <v>43.417471652284327</v>
      </c>
      <c r="C11" s="62">
        <v>2.5348528859347597</v>
      </c>
      <c r="D11" s="62">
        <v>6.4700627509999997E-2</v>
      </c>
      <c r="E11" s="62">
        <v>4.4886941544799992</v>
      </c>
      <c r="F11" s="62">
        <v>11.151693955359999</v>
      </c>
      <c r="G11" s="62">
        <v>0.23039881233000004</v>
      </c>
      <c r="H11" s="62">
        <v>12.591490336205</v>
      </c>
      <c r="I11" s="62">
        <v>6.2995598799999997E-3</v>
      </c>
      <c r="J11" s="62">
        <v>7.4881851959999995E-2</v>
      </c>
      <c r="K11" s="62">
        <v>2.5041455609999999E-2</v>
      </c>
      <c r="L11" s="62">
        <v>74.585525291554092</v>
      </c>
    </row>
    <row r="12" spans="1:12" x14ac:dyDescent="0.25">
      <c r="A12" s="125" t="s">
        <v>235</v>
      </c>
      <c r="B12" s="62">
        <v>21.646772366944599</v>
      </c>
      <c r="C12" s="62">
        <v>1.4496570961959201</v>
      </c>
      <c r="D12" s="62">
        <v>4.7999999999999996E-3</v>
      </c>
      <c r="E12" s="62">
        <v>9.5562521680000012E-2</v>
      </c>
      <c r="F12" s="62">
        <v>2.4100301683800001</v>
      </c>
      <c r="G12" s="62">
        <v>0.10239036398000001</v>
      </c>
      <c r="H12" s="62">
        <v>2.7187239477009002</v>
      </c>
      <c r="I12" s="62">
        <v>6.2995598799999997E-3</v>
      </c>
      <c r="J12" s="62">
        <v>0</v>
      </c>
      <c r="K12" s="62">
        <v>1.6983259489999999E-2</v>
      </c>
      <c r="L12" s="62">
        <v>28.451219284251422</v>
      </c>
    </row>
    <row r="13" spans="1:12" x14ac:dyDescent="0.25">
      <c r="A13" s="125" t="s">
        <v>236</v>
      </c>
      <c r="B13" s="62">
        <v>12.6274447184497</v>
      </c>
      <c r="C13" s="62">
        <v>0.59914024647052599</v>
      </c>
      <c r="D13" s="62">
        <v>4.7649741279999998E-2</v>
      </c>
      <c r="E13" s="62">
        <v>0.14374464941999998</v>
      </c>
      <c r="F13" s="62">
        <v>2.4294650430100004</v>
      </c>
      <c r="G13" s="62">
        <v>0.10037300233</v>
      </c>
      <c r="H13" s="62">
        <v>2.6726901007199997</v>
      </c>
      <c r="I13" s="62">
        <v>0</v>
      </c>
      <c r="J13" s="62">
        <v>0</v>
      </c>
      <c r="K13" s="62">
        <v>5.15856878E-3</v>
      </c>
      <c r="L13" s="62">
        <v>18.625666070460227</v>
      </c>
    </row>
    <row r="14" spans="1:12" x14ac:dyDescent="0.25">
      <c r="A14" s="126" t="s">
        <v>215</v>
      </c>
      <c r="B14" s="62">
        <v>8.3800779256400304</v>
      </c>
      <c r="C14" s="62">
        <v>0.45328090426831402</v>
      </c>
      <c r="D14" s="62">
        <v>0</v>
      </c>
      <c r="E14" s="62">
        <v>0.93025293765999995</v>
      </c>
      <c r="F14" s="62">
        <v>4.1903181152900002</v>
      </c>
      <c r="G14" s="62">
        <v>2.7635446019999999E-2</v>
      </c>
      <c r="H14" s="62">
        <v>4.3616536262940997</v>
      </c>
      <c r="I14" s="62">
        <v>0</v>
      </c>
      <c r="J14" s="62">
        <v>6.1541851959999998E-2</v>
      </c>
      <c r="K14" s="62">
        <v>2.89962734E-3</v>
      </c>
      <c r="L14" s="62">
        <v>18.407660434472447</v>
      </c>
    </row>
    <row r="15" spans="1:12" x14ac:dyDescent="0.25">
      <c r="A15" s="126" t="s">
        <v>216</v>
      </c>
      <c r="B15" s="62">
        <v>0.76317664124999995</v>
      </c>
      <c r="C15" s="62">
        <v>3.2774639000000001E-2</v>
      </c>
      <c r="D15" s="62">
        <v>1.2250886230000001E-2</v>
      </c>
      <c r="E15" s="62">
        <v>3.3191340457199998</v>
      </c>
      <c r="F15" s="62">
        <v>2.12188062868</v>
      </c>
      <c r="G15" s="62">
        <v>0</v>
      </c>
      <c r="H15" s="62">
        <v>2.8384226614899997</v>
      </c>
      <c r="I15" s="62">
        <v>0</v>
      </c>
      <c r="J15" s="62">
        <v>1.3339999999999999E-2</v>
      </c>
      <c r="K15" s="62">
        <v>0</v>
      </c>
      <c r="L15" s="62">
        <v>9.1009795023699986</v>
      </c>
    </row>
    <row r="16" spans="1:12" x14ac:dyDescent="0.25">
      <c r="A16" s="98" t="s">
        <v>36</v>
      </c>
      <c r="B16" s="62">
        <v>2.2664354489599998</v>
      </c>
      <c r="C16" s="62">
        <v>0.15407399999999999</v>
      </c>
      <c r="D16" s="62">
        <v>0</v>
      </c>
      <c r="E16" s="62">
        <v>0</v>
      </c>
      <c r="F16" s="62">
        <v>0</v>
      </c>
      <c r="G16" s="62">
        <v>0</v>
      </c>
      <c r="H16" s="62">
        <v>0</v>
      </c>
      <c r="I16" s="62">
        <v>0</v>
      </c>
      <c r="J16" s="62">
        <v>0</v>
      </c>
      <c r="K16" s="62">
        <v>4.4000000000000002E-4</v>
      </c>
      <c r="L16" s="62">
        <v>2.4209494489600001</v>
      </c>
    </row>
    <row r="17" spans="1:12" x14ac:dyDescent="0.25">
      <c r="A17" s="98" t="s">
        <v>37</v>
      </c>
      <c r="B17" s="62">
        <v>5.77517706117</v>
      </c>
      <c r="C17" s="62">
        <v>0.40793101700000001</v>
      </c>
      <c r="D17" s="62">
        <v>7.4385000000000007E-2</v>
      </c>
      <c r="E17" s="62">
        <v>8.9334999999999998E-2</v>
      </c>
      <c r="F17" s="62">
        <v>4.4252175671899998</v>
      </c>
      <c r="G17" s="62">
        <v>0.13581260916999999</v>
      </c>
      <c r="H17" s="62">
        <v>4.4679949714799996</v>
      </c>
      <c r="I17" s="62">
        <v>8.9999999999999998E-4</v>
      </c>
      <c r="J17" s="62">
        <v>0.73461218371000003</v>
      </c>
      <c r="K17" s="62">
        <v>2E-3</v>
      </c>
      <c r="L17" s="62">
        <v>16.113365409719997</v>
      </c>
    </row>
    <row r="18" spans="1:12" x14ac:dyDescent="0.25">
      <c r="A18" s="46" t="s">
        <v>38</v>
      </c>
      <c r="B18" s="62">
        <v>1.1063147205299999</v>
      </c>
      <c r="C18" s="62">
        <v>0.137387022</v>
      </c>
      <c r="D18" s="62">
        <v>0</v>
      </c>
      <c r="E18" s="62">
        <v>1.4253E-2</v>
      </c>
      <c r="F18" s="62">
        <v>0</v>
      </c>
      <c r="G18" s="62">
        <v>0</v>
      </c>
      <c r="H18" s="62">
        <v>0</v>
      </c>
      <c r="I18" s="62">
        <v>0</v>
      </c>
      <c r="J18" s="62">
        <v>0</v>
      </c>
      <c r="K18" s="62">
        <v>0</v>
      </c>
      <c r="L18" s="62">
        <v>1.2579547425299999</v>
      </c>
    </row>
    <row r="19" spans="1:12" x14ac:dyDescent="0.25">
      <c r="A19" s="46" t="s">
        <v>9</v>
      </c>
      <c r="B19" s="62">
        <v>0</v>
      </c>
      <c r="C19" s="62">
        <v>0</v>
      </c>
      <c r="D19" s="62">
        <v>0</v>
      </c>
      <c r="E19" s="62">
        <v>0</v>
      </c>
      <c r="F19" s="62">
        <v>0</v>
      </c>
      <c r="G19" s="62">
        <v>0</v>
      </c>
      <c r="H19" s="62">
        <v>0</v>
      </c>
      <c r="I19" s="62">
        <v>0</v>
      </c>
      <c r="J19" s="62">
        <v>0</v>
      </c>
      <c r="K19" s="62">
        <v>0</v>
      </c>
      <c r="L19" s="62">
        <v>0</v>
      </c>
    </row>
    <row r="20" spans="1:12" x14ac:dyDescent="0.25">
      <c r="A20" s="67" t="s">
        <v>10</v>
      </c>
      <c r="B20" s="55">
        <v>62.327464987794329</v>
      </c>
      <c r="C20" s="55">
        <v>3.5393600066347597</v>
      </c>
      <c r="D20" s="55">
        <v>0.17623162750999999</v>
      </c>
      <c r="E20" s="55">
        <v>5.87151931973</v>
      </c>
      <c r="F20" s="55">
        <v>16.758875522549999</v>
      </c>
      <c r="G20" s="55">
        <v>0.36621142150000002</v>
      </c>
      <c r="H20" s="55">
        <v>17.493017307685001</v>
      </c>
      <c r="I20" s="55">
        <v>8.8785598799999994E-3</v>
      </c>
      <c r="J20" s="55">
        <v>0.83904003566999996</v>
      </c>
      <c r="K20" s="55">
        <v>4.2615455609999998E-2</v>
      </c>
      <c r="L20" s="55">
        <v>107.42321424456411</v>
      </c>
    </row>
    <row r="21" spans="1:12" x14ac:dyDescent="0.25">
      <c r="A21" s="68" t="s">
        <v>39</v>
      </c>
    </row>
    <row r="25" spans="1:12" ht="15.75" x14ac:dyDescent="0.25">
      <c r="A25" s="44" t="s">
        <v>224</v>
      </c>
      <c r="B25" s="45"/>
      <c r="C25" s="45"/>
      <c r="D25" s="45"/>
      <c r="E25" s="45"/>
      <c r="F25" s="45"/>
      <c r="G25" s="45"/>
      <c r="H25" s="45"/>
      <c r="I25" s="45"/>
      <c r="J25" s="45"/>
      <c r="K25" s="45"/>
      <c r="L25" s="45"/>
    </row>
    <row r="26" spans="1:12" x14ac:dyDescent="0.25">
      <c r="A26" s="65" t="s">
        <v>120</v>
      </c>
      <c r="B26" s="66"/>
      <c r="C26" s="66"/>
      <c r="D26" s="66"/>
      <c r="E26" s="66"/>
      <c r="F26" s="66"/>
      <c r="G26" s="66"/>
      <c r="H26" s="66"/>
      <c r="I26" s="66"/>
      <c r="J26" s="66"/>
      <c r="K26" s="66"/>
      <c r="L26" s="66"/>
    </row>
    <row r="27" spans="1:12" x14ac:dyDescent="0.25">
      <c r="A27" s="50"/>
      <c r="B27" s="50"/>
      <c r="C27" s="50"/>
      <c r="D27" s="50"/>
      <c r="E27" s="50"/>
      <c r="F27" s="50"/>
      <c r="G27" s="50"/>
      <c r="H27" s="50"/>
      <c r="I27" s="50"/>
      <c r="J27" s="50"/>
      <c r="K27" s="50"/>
      <c r="L27" s="50"/>
    </row>
    <row r="28" spans="1:12" ht="45" x14ac:dyDescent="0.25">
      <c r="A28" s="50"/>
      <c r="B28" s="64" t="s">
        <v>1</v>
      </c>
      <c r="C28" s="64" t="s">
        <v>2</v>
      </c>
      <c r="D28" s="64" t="s">
        <v>3</v>
      </c>
      <c r="E28" s="64" t="s">
        <v>4</v>
      </c>
      <c r="F28" s="64" t="s">
        <v>5</v>
      </c>
      <c r="G28" s="64" t="s">
        <v>6</v>
      </c>
      <c r="H28" s="64" t="s">
        <v>7</v>
      </c>
      <c r="I28" s="64" t="s">
        <v>50</v>
      </c>
      <c r="J28" s="64" t="s">
        <v>8</v>
      </c>
      <c r="K28" s="64" t="s">
        <v>9</v>
      </c>
      <c r="L28" s="97" t="s">
        <v>10</v>
      </c>
    </row>
    <row r="29" spans="1:12" x14ac:dyDescent="0.25">
      <c r="A29" s="98" t="s">
        <v>35</v>
      </c>
      <c r="B29" s="62">
        <v>0</v>
      </c>
      <c r="C29" s="62">
        <v>0</v>
      </c>
      <c r="D29" s="62">
        <v>0</v>
      </c>
      <c r="E29" s="62">
        <v>0</v>
      </c>
      <c r="F29" s="62">
        <v>0</v>
      </c>
      <c r="G29" s="62">
        <v>0</v>
      </c>
      <c r="H29" s="62">
        <v>0</v>
      </c>
      <c r="I29" s="62">
        <v>0</v>
      </c>
      <c r="J29" s="62">
        <v>0</v>
      </c>
      <c r="K29" s="62">
        <v>0</v>
      </c>
      <c r="L29" s="62">
        <v>0</v>
      </c>
    </row>
    <row r="30" spans="1:12" x14ac:dyDescent="0.25">
      <c r="A30" s="98" t="s">
        <v>213</v>
      </c>
      <c r="B30" s="62">
        <v>31.891637488589801</v>
      </c>
      <c r="C30" s="62">
        <v>1.2463922272400001</v>
      </c>
      <c r="D30" s="62">
        <v>20.490973435009998</v>
      </c>
      <c r="E30" s="62">
        <v>5.9275310953199902</v>
      </c>
      <c r="F30" s="62">
        <v>3.6769389391100002</v>
      </c>
      <c r="G30" s="62">
        <v>0.28563216699999999</v>
      </c>
      <c r="H30" s="62">
        <v>3.5984475446299999</v>
      </c>
      <c r="I30" s="62">
        <v>6.5977950599999998E-3</v>
      </c>
      <c r="J30" s="62">
        <v>1.43433868551</v>
      </c>
      <c r="K30" s="62">
        <v>2.1359415559999997E-2</v>
      </c>
      <c r="L30" s="62">
        <v>68.579848793029797</v>
      </c>
    </row>
    <row r="31" spans="1:12" ht="30" x14ac:dyDescent="0.25">
      <c r="A31" s="121" t="s">
        <v>217</v>
      </c>
      <c r="B31" s="62">
        <v>32.434795485587159</v>
      </c>
      <c r="C31" s="62">
        <v>1.5939362625795639</v>
      </c>
      <c r="D31" s="62">
        <v>17.742851600649999</v>
      </c>
      <c r="E31" s="62">
        <v>1.38416500996</v>
      </c>
      <c r="F31" s="62">
        <v>4.3260127368805597</v>
      </c>
      <c r="G31" s="62">
        <v>0.58519005735124607</v>
      </c>
      <c r="H31" s="62">
        <v>4.3352736371221061</v>
      </c>
      <c r="I31" s="62">
        <v>2.6751048060183996E-2</v>
      </c>
      <c r="J31" s="62">
        <v>0.42539120624000004</v>
      </c>
      <c r="K31" s="62">
        <v>9.1783194899999997E-3</v>
      </c>
      <c r="L31" s="62">
        <v>62.863545363920814</v>
      </c>
    </row>
    <row r="32" spans="1:12" x14ac:dyDescent="0.25">
      <c r="A32" s="125" t="s">
        <v>235</v>
      </c>
      <c r="B32" s="62">
        <v>14.573740659681601</v>
      </c>
      <c r="C32" s="62">
        <v>0.71522613760796494</v>
      </c>
      <c r="D32" s="62">
        <v>0.19527946659000001</v>
      </c>
      <c r="E32" s="62">
        <v>0.12260492139</v>
      </c>
      <c r="F32" s="62">
        <v>0.51578230153056004</v>
      </c>
      <c r="G32" s="62">
        <v>0.30002990549124597</v>
      </c>
      <c r="H32" s="62">
        <v>0.94513076560875697</v>
      </c>
      <c r="I32" s="62">
        <v>9.0190909101839998E-3</v>
      </c>
      <c r="J32" s="62">
        <v>9.9582405050000003E-2</v>
      </c>
      <c r="K32" s="62">
        <v>4.3576978600000007E-3</v>
      </c>
      <c r="L32" s="62">
        <v>17.480753351720313</v>
      </c>
    </row>
    <row r="33" spans="1:12" x14ac:dyDescent="0.25">
      <c r="A33" s="125" t="s">
        <v>236</v>
      </c>
      <c r="B33" s="62">
        <v>9.4864634174403992</v>
      </c>
      <c r="C33" s="62">
        <v>0.47475628257198699</v>
      </c>
      <c r="D33" s="62">
        <v>0.42048048810999999</v>
      </c>
      <c r="E33" s="62">
        <v>8.1035820450000004E-2</v>
      </c>
      <c r="F33" s="62">
        <v>0.57156329303999998</v>
      </c>
      <c r="G33" s="62">
        <v>4.4274408340000002E-2</v>
      </c>
      <c r="H33" s="62">
        <v>1.2946105423599998</v>
      </c>
      <c r="I33" s="62">
        <v>0</v>
      </c>
      <c r="J33" s="62">
        <v>4.3791809299999998E-2</v>
      </c>
      <c r="K33" s="62">
        <v>1.35919368E-3</v>
      </c>
      <c r="L33" s="62">
        <v>12.418335255292385</v>
      </c>
    </row>
    <row r="34" spans="1:12" x14ac:dyDescent="0.25">
      <c r="A34" s="126" t="s">
        <v>215</v>
      </c>
      <c r="B34" s="62">
        <v>7.65398171668516</v>
      </c>
      <c r="C34" s="62">
        <v>0.374892066699612</v>
      </c>
      <c r="D34" s="62">
        <v>16.866224770239999</v>
      </c>
      <c r="E34" s="62">
        <v>0.36202158811000001</v>
      </c>
      <c r="F34" s="62">
        <v>2.62546807379</v>
      </c>
      <c r="G34" s="62">
        <v>0.20615620924</v>
      </c>
      <c r="H34" s="62">
        <v>1.78462147173335</v>
      </c>
      <c r="I34" s="62">
        <v>1.7731957149999998E-2</v>
      </c>
      <c r="J34" s="62">
        <v>0.24188980686</v>
      </c>
      <c r="K34" s="62">
        <v>3.4614279500000001E-3</v>
      </c>
      <c r="L34" s="62">
        <v>30.136449088458122</v>
      </c>
    </row>
    <row r="35" spans="1:12" x14ac:dyDescent="0.25">
      <c r="A35" s="126" t="s">
        <v>216</v>
      </c>
      <c r="B35" s="62">
        <v>0.72060969178000001</v>
      </c>
      <c r="C35" s="62">
        <v>2.90617757E-2</v>
      </c>
      <c r="D35" s="62">
        <v>0.26086687571</v>
      </c>
      <c r="E35" s="62">
        <v>0.81850268001000004</v>
      </c>
      <c r="F35" s="62">
        <v>0.61319906851999995</v>
      </c>
      <c r="G35" s="62">
        <v>3.4729534280000002E-2</v>
      </c>
      <c r="H35" s="62">
        <v>0.31091085742000002</v>
      </c>
      <c r="I35" s="62">
        <v>0</v>
      </c>
      <c r="J35" s="62">
        <v>4.0127185029999998E-2</v>
      </c>
      <c r="K35" s="62">
        <v>0</v>
      </c>
      <c r="L35" s="62">
        <v>2.8280076684499993</v>
      </c>
    </row>
    <row r="36" spans="1:12" x14ac:dyDescent="0.25">
      <c r="A36" s="98" t="s">
        <v>36</v>
      </c>
      <c r="B36" s="62">
        <v>3.2811E-2</v>
      </c>
      <c r="C36" s="62">
        <v>1.48496776E-3</v>
      </c>
      <c r="D36" s="62">
        <v>0</v>
      </c>
      <c r="E36" s="62">
        <v>0</v>
      </c>
      <c r="F36" s="62">
        <v>0</v>
      </c>
      <c r="G36" s="62">
        <v>0</v>
      </c>
      <c r="H36" s="62">
        <v>0</v>
      </c>
      <c r="I36" s="62">
        <v>0</v>
      </c>
      <c r="J36" s="62">
        <v>0</v>
      </c>
      <c r="K36" s="62">
        <v>0</v>
      </c>
      <c r="L36" s="62">
        <v>3.4295967759999997E-2</v>
      </c>
    </row>
    <row r="37" spans="1:12" x14ac:dyDescent="0.25">
      <c r="A37" s="98" t="s">
        <v>37</v>
      </c>
      <c r="B37" s="62">
        <v>1.00893434081</v>
      </c>
      <c r="C37" s="62">
        <v>3.2597375999999997E-2</v>
      </c>
      <c r="D37" s="62">
        <v>1.3946659710000002E-2</v>
      </c>
      <c r="E37" s="62">
        <v>0.10227262388</v>
      </c>
      <c r="F37" s="62">
        <v>2.1891888821899999</v>
      </c>
      <c r="G37" s="62">
        <v>0.19593329325</v>
      </c>
      <c r="H37" s="62">
        <v>2.1960271112699998</v>
      </c>
      <c r="I37" s="62">
        <v>0</v>
      </c>
      <c r="J37" s="62">
        <v>0.36575177531999997</v>
      </c>
      <c r="K37" s="62">
        <v>0</v>
      </c>
      <c r="L37" s="62">
        <v>6.1046520624299996</v>
      </c>
    </row>
    <row r="38" spans="1:12" x14ac:dyDescent="0.25">
      <c r="A38" s="46" t="s">
        <v>38</v>
      </c>
      <c r="B38" s="62">
        <v>0.16954500458999999</v>
      </c>
      <c r="C38" s="62">
        <v>8.5675379700000005E-3</v>
      </c>
      <c r="D38" s="62">
        <v>0</v>
      </c>
      <c r="E38" s="62">
        <v>0</v>
      </c>
      <c r="F38" s="62">
        <v>1.0761441499999998E-3</v>
      </c>
      <c r="G38" s="62">
        <v>0</v>
      </c>
      <c r="H38" s="62">
        <v>2.09012727E-3</v>
      </c>
      <c r="I38" s="62">
        <v>0</v>
      </c>
      <c r="J38" s="62">
        <v>0</v>
      </c>
      <c r="K38" s="62">
        <v>0</v>
      </c>
      <c r="L38" s="62">
        <v>0.18127881398000001</v>
      </c>
    </row>
    <row r="39" spans="1:12" x14ac:dyDescent="0.25">
      <c r="A39" s="46" t="s">
        <v>9</v>
      </c>
      <c r="B39" s="62">
        <v>0</v>
      </c>
      <c r="C39" s="62">
        <v>0</v>
      </c>
      <c r="D39" s="62">
        <v>0</v>
      </c>
      <c r="E39" s="62">
        <v>0</v>
      </c>
      <c r="F39" s="62">
        <v>0</v>
      </c>
      <c r="G39" s="62">
        <v>0</v>
      </c>
      <c r="H39" s="62">
        <v>0</v>
      </c>
      <c r="I39" s="62">
        <v>0</v>
      </c>
      <c r="J39" s="62">
        <v>0</v>
      </c>
      <c r="K39" s="62">
        <v>0</v>
      </c>
      <c r="L39" s="62">
        <v>0</v>
      </c>
    </row>
    <row r="40" spans="1:12" x14ac:dyDescent="0.25">
      <c r="A40" s="67" t="s">
        <v>10</v>
      </c>
      <c r="B40" s="55">
        <v>65.537723319576969</v>
      </c>
      <c r="C40" s="55">
        <v>2.882978371549564</v>
      </c>
      <c r="D40" s="55">
        <v>38.247771695369998</v>
      </c>
      <c r="E40" s="55">
        <v>7.4139687291599898</v>
      </c>
      <c r="F40" s="55">
        <v>10.19321670233056</v>
      </c>
      <c r="G40" s="55">
        <v>1.066755517601246</v>
      </c>
      <c r="H40" s="55">
        <v>10.131838420292105</v>
      </c>
      <c r="I40" s="55">
        <v>3.3348843120183998E-2</v>
      </c>
      <c r="J40" s="55">
        <v>2.2254816670699999</v>
      </c>
      <c r="K40" s="55">
        <v>3.0537735049999997E-2</v>
      </c>
      <c r="L40" s="55">
        <v>137.76362100112061</v>
      </c>
    </row>
    <row r="45" spans="1:12" ht="15.75" x14ac:dyDescent="0.25">
      <c r="A45" s="44" t="s">
        <v>225</v>
      </c>
      <c r="B45" s="45"/>
      <c r="C45" s="45"/>
      <c r="D45" s="45"/>
      <c r="E45" s="45"/>
      <c r="F45" s="45"/>
      <c r="G45" s="45"/>
      <c r="H45" s="45"/>
      <c r="I45" s="45"/>
      <c r="J45" s="45"/>
      <c r="K45" s="45"/>
      <c r="L45" s="45"/>
    </row>
    <row r="46" spans="1:12" x14ac:dyDescent="0.25">
      <c r="A46" s="65" t="s">
        <v>121</v>
      </c>
      <c r="B46" s="66"/>
      <c r="C46" s="66"/>
      <c r="D46" s="66"/>
      <c r="E46" s="66"/>
      <c r="F46" s="66"/>
      <c r="G46" s="66"/>
      <c r="H46" s="66"/>
      <c r="I46" s="66"/>
      <c r="J46" s="66"/>
      <c r="K46" s="66"/>
      <c r="L46" s="66"/>
    </row>
    <row r="47" spans="1:12" x14ac:dyDescent="0.25">
      <c r="A47" s="50"/>
      <c r="B47" s="50"/>
      <c r="C47" s="50"/>
      <c r="D47" s="50"/>
      <c r="E47" s="50"/>
      <c r="F47" s="50"/>
      <c r="G47" s="50"/>
      <c r="H47" s="50"/>
      <c r="I47" s="50"/>
      <c r="J47" s="50"/>
      <c r="K47" s="50"/>
      <c r="L47" s="50"/>
    </row>
    <row r="48" spans="1:12" ht="45" x14ac:dyDescent="0.25">
      <c r="A48" s="50"/>
      <c r="B48" s="64" t="s">
        <v>1</v>
      </c>
      <c r="C48" s="64" t="s">
        <v>2</v>
      </c>
      <c r="D48" s="64" t="s">
        <v>3</v>
      </c>
      <c r="E48" s="64" t="s">
        <v>4</v>
      </c>
      <c r="F48" s="64" t="s">
        <v>5</v>
      </c>
      <c r="G48" s="64" t="s">
        <v>6</v>
      </c>
      <c r="H48" s="64" t="s">
        <v>7</v>
      </c>
      <c r="I48" s="64" t="s">
        <v>50</v>
      </c>
      <c r="J48" s="64" t="s">
        <v>8</v>
      </c>
      <c r="K48" s="64" t="s">
        <v>9</v>
      </c>
      <c r="L48" s="97" t="s">
        <v>10</v>
      </c>
    </row>
    <row r="49" spans="1:12" x14ac:dyDescent="0.25">
      <c r="A49" s="98" t="s">
        <v>35</v>
      </c>
      <c r="B49" s="62">
        <v>0</v>
      </c>
      <c r="C49" s="62">
        <v>0</v>
      </c>
      <c r="D49" s="62">
        <v>0</v>
      </c>
      <c r="E49" s="62">
        <v>0</v>
      </c>
      <c r="F49" s="62">
        <v>0</v>
      </c>
      <c r="G49" s="62">
        <v>0</v>
      </c>
      <c r="H49" s="62">
        <v>0</v>
      </c>
      <c r="I49" s="62">
        <v>0</v>
      </c>
      <c r="J49" s="62">
        <v>0</v>
      </c>
      <c r="K49" s="62">
        <v>0</v>
      </c>
      <c r="L49" s="62">
        <v>0</v>
      </c>
    </row>
    <row r="50" spans="1:12" x14ac:dyDescent="0.25">
      <c r="A50" s="98" t="s">
        <v>213</v>
      </c>
      <c r="B50" s="62">
        <v>41.653703593439801</v>
      </c>
      <c r="C50" s="62">
        <v>1.5515073089400002</v>
      </c>
      <c r="D50" s="62">
        <v>20.528119435009998</v>
      </c>
      <c r="E50" s="62">
        <v>7.2067682605699908</v>
      </c>
      <c r="F50" s="62">
        <v>4.85890293911</v>
      </c>
      <c r="G50" s="62">
        <v>0.28563216699999999</v>
      </c>
      <c r="H50" s="62">
        <v>4.0319795446299995</v>
      </c>
      <c r="I50" s="62">
        <v>8.2767950599999997E-3</v>
      </c>
      <c r="J50" s="62">
        <v>1.4638846855100001</v>
      </c>
      <c r="K50" s="62">
        <v>3.6493415559999999E-2</v>
      </c>
      <c r="L50" s="62">
        <v>81.625268144829789</v>
      </c>
    </row>
    <row r="51" spans="1:12" ht="30" x14ac:dyDescent="0.25">
      <c r="A51" s="121" t="s">
        <v>217</v>
      </c>
      <c r="B51" s="62">
        <v>75.852267137871479</v>
      </c>
      <c r="C51" s="62">
        <v>4.1287891485143238</v>
      </c>
      <c r="D51" s="62">
        <v>17.807552228159999</v>
      </c>
      <c r="E51" s="62">
        <v>5.8728591644399994</v>
      </c>
      <c r="F51" s="62">
        <v>15.47770669224056</v>
      </c>
      <c r="G51" s="62">
        <v>0.81558886968124611</v>
      </c>
      <c r="H51" s="62">
        <v>16.926763973327105</v>
      </c>
      <c r="I51" s="62">
        <v>3.3050607940183996E-2</v>
      </c>
      <c r="J51" s="62">
        <v>0.50027305820000001</v>
      </c>
      <c r="K51" s="62">
        <v>3.4219775100000002E-2</v>
      </c>
      <c r="L51" s="62">
        <v>137.44907065547491</v>
      </c>
    </row>
    <row r="52" spans="1:12" x14ac:dyDescent="0.25">
      <c r="A52" s="125" t="s">
        <v>235</v>
      </c>
      <c r="B52" s="62">
        <v>36.2205130266262</v>
      </c>
      <c r="C52" s="62">
        <v>2.1648832338038853</v>
      </c>
      <c r="D52" s="62">
        <v>0.20007946659</v>
      </c>
      <c r="E52" s="62">
        <v>0.21816744307000002</v>
      </c>
      <c r="F52" s="62">
        <v>2.9258124699105599</v>
      </c>
      <c r="G52" s="62">
        <v>0.40242026947124598</v>
      </c>
      <c r="H52" s="62">
        <v>3.6638547133096573</v>
      </c>
      <c r="I52" s="62">
        <v>1.5318650790183999E-2</v>
      </c>
      <c r="J52" s="62">
        <v>9.9582405050000003E-2</v>
      </c>
      <c r="K52" s="62">
        <v>2.1340957350000002E-2</v>
      </c>
      <c r="L52" s="62">
        <v>45.931972635971732</v>
      </c>
    </row>
    <row r="53" spans="1:12" x14ac:dyDescent="0.25">
      <c r="A53" s="125" t="s">
        <v>236</v>
      </c>
      <c r="B53" s="62">
        <v>22.1139081358901</v>
      </c>
      <c r="C53" s="62">
        <v>1.0738965290425129</v>
      </c>
      <c r="D53" s="62">
        <v>0.46813022938999999</v>
      </c>
      <c r="E53" s="62">
        <v>0.22478046987</v>
      </c>
      <c r="F53" s="62">
        <v>3.0010283360500005</v>
      </c>
      <c r="G53" s="62">
        <v>0.14464741067</v>
      </c>
      <c r="H53" s="62">
        <v>3.9673006430799997</v>
      </c>
      <c r="I53" s="62">
        <v>0</v>
      </c>
      <c r="J53" s="62">
        <v>4.3791809299999998E-2</v>
      </c>
      <c r="K53" s="62">
        <v>6.5177624599999998E-3</v>
      </c>
      <c r="L53" s="62">
        <v>31.04400132575261</v>
      </c>
    </row>
    <row r="54" spans="1:12" x14ac:dyDescent="0.25">
      <c r="A54" s="126" t="s">
        <v>215</v>
      </c>
      <c r="B54" s="62">
        <v>16.03405964232519</v>
      </c>
      <c r="C54" s="62">
        <v>0.82817297096792597</v>
      </c>
      <c r="D54" s="62">
        <v>16.866224770239999</v>
      </c>
      <c r="E54" s="62">
        <v>1.2922745257699999</v>
      </c>
      <c r="F54" s="62">
        <v>6.8157861890800007</v>
      </c>
      <c r="G54" s="62">
        <v>0.23379165526000001</v>
      </c>
      <c r="H54" s="62">
        <v>6.1462750980274494</v>
      </c>
      <c r="I54" s="62">
        <v>1.7731957149999998E-2</v>
      </c>
      <c r="J54" s="62">
        <v>0.30343165882000001</v>
      </c>
      <c r="K54" s="62">
        <v>6.3610552900000006E-3</v>
      </c>
      <c r="L54" s="62">
        <v>48.544109522930569</v>
      </c>
    </row>
    <row r="55" spans="1:12" x14ac:dyDescent="0.25">
      <c r="A55" s="126" t="s">
        <v>216</v>
      </c>
      <c r="B55" s="62">
        <v>1.4837863330299998</v>
      </c>
      <c r="C55" s="62">
        <v>6.1836414700000002E-2</v>
      </c>
      <c r="D55" s="62">
        <v>0.27311776193999998</v>
      </c>
      <c r="E55" s="62">
        <v>4.1376367257300002</v>
      </c>
      <c r="F55" s="62">
        <v>2.7350796971999998</v>
      </c>
      <c r="G55" s="62">
        <v>3.4729534280000002E-2</v>
      </c>
      <c r="H55" s="62">
        <v>3.1493335189099998</v>
      </c>
      <c r="I55" s="62">
        <v>0</v>
      </c>
      <c r="J55" s="62">
        <v>5.3467185029999996E-2</v>
      </c>
      <c r="K55" s="62">
        <v>0</v>
      </c>
      <c r="L55" s="62">
        <v>11.928987170819997</v>
      </c>
    </row>
    <row r="56" spans="1:12" x14ac:dyDescent="0.25">
      <c r="A56" s="98" t="s">
        <v>36</v>
      </c>
      <c r="B56" s="62">
        <v>2.29924644896</v>
      </c>
      <c r="C56" s="62">
        <v>0.15555896776</v>
      </c>
      <c r="D56" s="62">
        <v>0</v>
      </c>
      <c r="E56" s="62">
        <v>0</v>
      </c>
      <c r="F56" s="62">
        <v>0</v>
      </c>
      <c r="G56" s="62">
        <v>0</v>
      </c>
      <c r="H56" s="62">
        <v>0</v>
      </c>
      <c r="I56" s="62">
        <v>0</v>
      </c>
      <c r="J56" s="62">
        <v>0</v>
      </c>
      <c r="K56" s="62">
        <v>4.4000000000000002E-4</v>
      </c>
      <c r="L56" s="62">
        <v>2.45524541672</v>
      </c>
    </row>
    <row r="57" spans="1:12" x14ac:dyDescent="0.25">
      <c r="A57" s="46" t="s">
        <v>37</v>
      </c>
      <c r="B57" s="62">
        <v>6.7841114019799997</v>
      </c>
      <c r="C57" s="62">
        <v>0.44052839300000002</v>
      </c>
      <c r="D57" s="62">
        <v>8.833165971000001E-2</v>
      </c>
      <c r="E57" s="62">
        <v>0.19160762387999999</v>
      </c>
      <c r="F57" s="62">
        <v>6.6144064493799997</v>
      </c>
      <c r="G57" s="62">
        <v>0.33174590242000002</v>
      </c>
      <c r="H57" s="62">
        <v>6.6640220827499999</v>
      </c>
      <c r="I57" s="62">
        <v>8.9999999999999998E-4</v>
      </c>
      <c r="J57" s="62">
        <v>1.1003639590300001</v>
      </c>
      <c r="K57" s="62">
        <v>2E-3</v>
      </c>
      <c r="L57" s="62">
        <v>22.218017472149995</v>
      </c>
    </row>
    <row r="58" spans="1:12" x14ac:dyDescent="0.25">
      <c r="A58" s="46" t="s">
        <v>38</v>
      </c>
      <c r="B58" s="62">
        <v>1.2758597251199999</v>
      </c>
      <c r="C58" s="62">
        <v>0.14595455997000001</v>
      </c>
      <c r="D58" s="62">
        <v>0</v>
      </c>
      <c r="E58" s="62">
        <v>1.4253E-2</v>
      </c>
      <c r="F58" s="62">
        <v>1.0761441499999998E-3</v>
      </c>
      <c r="G58" s="62">
        <v>0</v>
      </c>
      <c r="H58" s="62">
        <v>2.09012727E-3</v>
      </c>
      <c r="I58" s="62">
        <v>0</v>
      </c>
      <c r="J58" s="62">
        <v>0</v>
      </c>
      <c r="K58" s="62">
        <v>0</v>
      </c>
      <c r="L58" s="62">
        <v>1.4392335565100001</v>
      </c>
    </row>
    <row r="59" spans="1:12" x14ac:dyDescent="0.25">
      <c r="A59" s="46" t="s">
        <v>9</v>
      </c>
      <c r="B59" s="62">
        <v>0</v>
      </c>
      <c r="C59" s="62">
        <v>0</v>
      </c>
      <c r="D59" s="62">
        <v>0</v>
      </c>
      <c r="E59" s="62">
        <v>0</v>
      </c>
      <c r="F59" s="62">
        <v>0</v>
      </c>
      <c r="G59" s="62">
        <v>0</v>
      </c>
      <c r="H59" s="62">
        <v>0</v>
      </c>
      <c r="I59" s="62">
        <v>0</v>
      </c>
      <c r="J59" s="62">
        <v>0</v>
      </c>
      <c r="K59" s="62">
        <v>0</v>
      </c>
      <c r="L59" s="62">
        <v>0</v>
      </c>
    </row>
    <row r="60" spans="1:12" x14ac:dyDescent="0.25">
      <c r="A60" s="67" t="s">
        <v>10</v>
      </c>
      <c r="B60" s="55">
        <v>127.8651883073713</v>
      </c>
      <c r="C60" s="55">
        <v>6.4223383781843237</v>
      </c>
      <c r="D60" s="55">
        <v>38.424003322879997</v>
      </c>
      <c r="E60" s="55">
        <v>13.28548804888999</v>
      </c>
      <c r="F60" s="55">
        <v>26.952092224880559</v>
      </c>
      <c r="G60" s="55">
        <v>1.4329669391012461</v>
      </c>
      <c r="H60" s="55">
        <v>27.624855727977106</v>
      </c>
      <c r="I60" s="55">
        <v>4.2227403000183995E-2</v>
      </c>
      <c r="J60" s="55">
        <v>3.06452170274</v>
      </c>
      <c r="K60" s="55">
        <v>7.3153190659999992E-2</v>
      </c>
      <c r="L60" s="55">
        <v>245.18683524568473</v>
      </c>
    </row>
    <row r="62" spans="1:12" x14ac:dyDescent="0.25">
      <c r="L62" s="94" t="s">
        <v>221</v>
      </c>
    </row>
  </sheetData>
  <hyperlinks>
    <hyperlink ref="L62" location="Contents!A1" display="To Frontpage"/>
  </hyperlinks>
  <printOptions horizontalCentered="1"/>
  <pageMargins left="0.19685039370078741" right="0.19685039370078741" top="0.74803149606299213" bottom="0.74803149606299213" header="0.31496062992125984" footer="0.31496062992125984"/>
  <pageSetup paperSize="9" scale="55" orientation="portrait" r:id="rId1"/>
  <headerFooter scaleWithDoc="0" alignWithMargins="0">
    <oddFooter>&amp;R&amp;8BRFkredit ECBC Label Template, 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pageSetUpPr fitToPage="1"/>
  </sheetPr>
  <dimension ref="A4:L83"/>
  <sheetViews>
    <sheetView topLeftCell="A52" zoomScale="85" zoomScaleNormal="85" zoomScaleSheetLayoutView="55" workbookViewId="0">
      <selection activeCell="P13" sqref="P13"/>
    </sheetView>
  </sheetViews>
  <sheetFormatPr defaultRowHeight="15" x14ac:dyDescent="0.25"/>
  <cols>
    <col min="1" max="1" width="24" style="46" customWidth="1"/>
    <col min="2" max="10" width="14.7109375" style="46" customWidth="1"/>
    <col min="11" max="11" width="10.85546875" style="46" customWidth="1"/>
    <col min="12" max="12" width="10.7109375" style="46" customWidth="1"/>
    <col min="13" max="18" width="9.140625" style="46"/>
    <col min="19" max="19" width="9.140625" style="46" customWidth="1"/>
    <col min="20" max="16384" width="9.140625" style="46"/>
  </cols>
  <sheetData>
    <row r="4" spans="1:12" x14ac:dyDescent="0.25">
      <c r="A4" s="45"/>
      <c r="B4" s="45"/>
      <c r="C4" s="45"/>
      <c r="D4" s="45"/>
      <c r="E4" s="45"/>
      <c r="F4" s="45"/>
      <c r="G4" s="45"/>
      <c r="H4" s="45"/>
      <c r="I4" s="45"/>
      <c r="J4" s="45"/>
      <c r="K4" s="45"/>
      <c r="L4" s="45"/>
    </row>
    <row r="5" spans="1:12" ht="15.75" x14ac:dyDescent="0.25">
      <c r="A5" s="44" t="s">
        <v>188</v>
      </c>
      <c r="B5" s="45"/>
      <c r="C5" s="45"/>
      <c r="D5" s="45"/>
      <c r="E5" s="45"/>
      <c r="F5" s="45"/>
      <c r="G5" s="45"/>
      <c r="H5" s="45"/>
      <c r="I5" s="45"/>
      <c r="J5" s="45"/>
      <c r="K5" s="45"/>
      <c r="L5" s="45"/>
    </row>
    <row r="6" spans="1:12" x14ac:dyDescent="0.25">
      <c r="A6" s="65" t="s">
        <v>122</v>
      </c>
      <c r="B6" s="66"/>
      <c r="C6" s="66"/>
      <c r="D6" s="66"/>
      <c r="E6" s="66"/>
      <c r="F6" s="66"/>
      <c r="G6" s="66"/>
      <c r="H6" s="66"/>
      <c r="I6" s="66"/>
      <c r="J6" s="66"/>
      <c r="K6" s="66"/>
      <c r="L6" s="66"/>
    </row>
    <row r="7" spans="1:12" x14ac:dyDescent="0.25">
      <c r="A7" s="50"/>
      <c r="B7" s="50"/>
      <c r="C7" s="50"/>
      <c r="D7" s="50"/>
      <c r="E7" s="50"/>
      <c r="F7" s="50"/>
      <c r="G7" s="50"/>
      <c r="H7" s="50"/>
      <c r="I7" s="50"/>
      <c r="J7" s="50"/>
      <c r="K7" s="50"/>
      <c r="L7" s="50"/>
    </row>
    <row r="8" spans="1:12" ht="45" x14ac:dyDescent="0.25">
      <c r="A8" s="50"/>
      <c r="B8" s="64" t="s">
        <v>1</v>
      </c>
      <c r="C8" s="64" t="s">
        <v>2</v>
      </c>
      <c r="D8" s="64" t="s">
        <v>3</v>
      </c>
      <c r="E8" s="64" t="s">
        <v>4</v>
      </c>
      <c r="F8" s="64" t="s">
        <v>5</v>
      </c>
      <c r="G8" s="64" t="s">
        <v>6</v>
      </c>
      <c r="H8" s="64" t="s">
        <v>7</v>
      </c>
      <c r="I8" s="64" t="s">
        <v>50</v>
      </c>
      <c r="J8" s="64" t="s">
        <v>8</v>
      </c>
      <c r="K8" s="64" t="s">
        <v>9</v>
      </c>
      <c r="L8" s="97" t="s">
        <v>10</v>
      </c>
    </row>
    <row r="9" spans="1:12" x14ac:dyDescent="0.25">
      <c r="A9" s="46" t="s">
        <v>40</v>
      </c>
      <c r="B9" s="62">
        <v>13.1401410856</v>
      </c>
      <c r="C9" s="62">
        <v>0.36653165335000004</v>
      </c>
      <c r="D9" s="62">
        <v>0.12611437273000001</v>
      </c>
      <c r="E9" s="62">
        <v>0.64714306804999999</v>
      </c>
      <c r="F9" s="62">
        <v>2.2270056435300001</v>
      </c>
      <c r="G9" s="62">
        <v>5.3350913549999997E-2</v>
      </c>
      <c r="H9" s="62">
        <v>1.57024551607</v>
      </c>
      <c r="I9" s="62">
        <v>0</v>
      </c>
      <c r="J9" s="62">
        <v>4.2792566549999994E-2</v>
      </c>
      <c r="K9" s="62">
        <v>1.6930788649999997E-2</v>
      </c>
      <c r="L9" s="62">
        <v>18.190255608079994</v>
      </c>
    </row>
    <row r="10" spans="1:12" x14ac:dyDescent="0.25">
      <c r="A10" s="46" t="s">
        <v>140</v>
      </c>
      <c r="B10" s="62">
        <v>20.720423176359901</v>
      </c>
      <c r="C10" s="62">
        <v>0.87254347524000098</v>
      </c>
      <c r="D10" s="62">
        <v>0.25617425449999998</v>
      </c>
      <c r="E10" s="62">
        <v>0.83521926109</v>
      </c>
      <c r="F10" s="62">
        <v>5.0819394025799998</v>
      </c>
      <c r="G10" s="62">
        <v>0.55168293575999994</v>
      </c>
      <c r="H10" s="62">
        <v>2.5009011568299999</v>
      </c>
      <c r="I10" s="62">
        <v>3.6631780499999998E-3</v>
      </c>
      <c r="J10" s="62">
        <v>0.48951942221</v>
      </c>
      <c r="K10" s="62">
        <v>2.1333026739999997E-2</v>
      </c>
      <c r="L10" s="62">
        <v>31.3333992893599</v>
      </c>
    </row>
    <row r="11" spans="1:12" x14ac:dyDescent="0.25">
      <c r="A11" s="46" t="s">
        <v>41</v>
      </c>
      <c r="B11" s="62">
        <v>23.526603353679903</v>
      </c>
      <c r="C11" s="62">
        <v>1.11344503707</v>
      </c>
      <c r="D11" s="62">
        <v>0.4753977459</v>
      </c>
      <c r="E11" s="62">
        <v>0.48275270436000001</v>
      </c>
      <c r="F11" s="62">
        <v>3.3881552073600001</v>
      </c>
      <c r="G11" s="62">
        <v>0.16323989468</v>
      </c>
      <c r="H11" s="62">
        <v>3.2632676479600002</v>
      </c>
      <c r="I11" s="62">
        <v>1.33346959E-2</v>
      </c>
      <c r="J11" s="62">
        <v>0.51562797555000006</v>
      </c>
      <c r="K11" s="62">
        <v>1.453997334E-2</v>
      </c>
      <c r="L11" s="62">
        <v>32.956364235799903</v>
      </c>
    </row>
    <row r="12" spans="1:12" x14ac:dyDescent="0.25">
      <c r="A12" s="46" t="s">
        <v>42</v>
      </c>
      <c r="B12" s="62">
        <v>12.5489078012123</v>
      </c>
      <c r="C12" s="62">
        <v>0.71519719863999998</v>
      </c>
      <c r="D12" s="62">
        <v>3.9050554489600002</v>
      </c>
      <c r="E12" s="62">
        <v>0.81190063999000006</v>
      </c>
      <c r="F12" s="62">
        <v>1.89004280472</v>
      </c>
      <c r="G12" s="62">
        <v>3.4172719649999996E-2</v>
      </c>
      <c r="H12" s="62">
        <v>3.2560429636199997</v>
      </c>
      <c r="I12" s="62">
        <v>3.1180837501840002E-3</v>
      </c>
      <c r="J12" s="62">
        <v>0.17596551599000002</v>
      </c>
      <c r="K12" s="62">
        <v>9.71589489E-3</v>
      </c>
      <c r="L12" s="62">
        <v>23.350119071422487</v>
      </c>
    </row>
    <row r="13" spans="1:12" x14ac:dyDescent="0.25">
      <c r="A13" s="46" t="s">
        <v>43</v>
      </c>
      <c r="B13" s="62">
        <v>57.929112890519093</v>
      </c>
      <c r="C13" s="62">
        <v>3.3546210138843198</v>
      </c>
      <c r="D13" s="62">
        <v>33.661261500789998</v>
      </c>
      <c r="E13" s="62">
        <v>10.5084723754</v>
      </c>
      <c r="F13" s="62">
        <v>14.3649491666906</v>
      </c>
      <c r="G13" s="62">
        <v>0.63052047546124601</v>
      </c>
      <c r="H13" s="62">
        <v>17.0343984434971</v>
      </c>
      <c r="I13" s="62">
        <v>2.2111445300000001E-2</v>
      </c>
      <c r="J13" s="62">
        <v>1.84061622244</v>
      </c>
      <c r="K13" s="62">
        <v>1.0633507039999998E-2</v>
      </c>
      <c r="L13" s="62">
        <v>139.35669704102236</v>
      </c>
    </row>
    <row r="14" spans="1:12" x14ac:dyDescent="0.25">
      <c r="A14" s="67" t="s">
        <v>10</v>
      </c>
      <c r="B14" s="55">
        <v>127.8651883073712</v>
      </c>
      <c r="C14" s="55">
        <v>6.4223383781843211</v>
      </c>
      <c r="D14" s="55">
        <v>38.424003322879997</v>
      </c>
      <c r="E14" s="55">
        <v>13.28548804889</v>
      </c>
      <c r="F14" s="55">
        <v>26.952092224880602</v>
      </c>
      <c r="G14" s="55">
        <v>1.4329669391012461</v>
      </c>
      <c r="H14" s="55">
        <v>27.624855727977099</v>
      </c>
      <c r="I14" s="55">
        <v>4.2227403000184002E-2</v>
      </c>
      <c r="J14" s="55">
        <v>3.06452170274</v>
      </c>
      <c r="K14" s="55">
        <v>7.3153190659999992E-2</v>
      </c>
      <c r="L14" s="55">
        <v>245.18683524568465</v>
      </c>
    </row>
    <row r="15" spans="1:12" x14ac:dyDescent="0.25">
      <c r="B15" s="59"/>
      <c r="C15" s="59"/>
      <c r="D15" s="59"/>
      <c r="E15" s="59"/>
      <c r="F15" s="59"/>
      <c r="G15" s="59"/>
      <c r="H15" s="59"/>
      <c r="I15" s="59"/>
      <c r="J15" s="59"/>
      <c r="K15" s="59"/>
      <c r="L15" s="59"/>
    </row>
    <row r="16" spans="1:12" x14ac:dyDescent="0.25">
      <c r="B16" s="59"/>
      <c r="C16" s="59"/>
      <c r="D16" s="59"/>
      <c r="E16" s="59"/>
      <c r="F16" s="59"/>
      <c r="G16" s="59"/>
      <c r="H16" s="59"/>
      <c r="I16" s="59"/>
      <c r="J16" s="59"/>
      <c r="K16" s="59"/>
      <c r="L16" s="59"/>
    </row>
    <row r="19" spans="1:12" ht="15.75" x14ac:dyDescent="0.25">
      <c r="A19" s="44" t="s">
        <v>189</v>
      </c>
      <c r="B19" s="45"/>
      <c r="C19" s="45"/>
      <c r="D19" s="45"/>
      <c r="E19" s="45"/>
      <c r="F19" s="45"/>
      <c r="G19" s="45"/>
      <c r="H19" s="45"/>
      <c r="I19" s="45"/>
      <c r="J19" s="45"/>
      <c r="K19" s="45"/>
      <c r="L19" s="45"/>
    </row>
    <row r="20" spans="1:12" x14ac:dyDescent="0.25">
      <c r="A20" s="65" t="s">
        <v>123</v>
      </c>
      <c r="B20" s="66"/>
      <c r="C20" s="66"/>
      <c r="D20" s="66"/>
      <c r="E20" s="66"/>
      <c r="F20" s="66"/>
      <c r="G20" s="66"/>
      <c r="H20" s="66"/>
      <c r="I20" s="66"/>
      <c r="J20" s="66"/>
      <c r="K20" s="66"/>
      <c r="L20" s="66"/>
    </row>
    <row r="21" spans="1:12" x14ac:dyDescent="0.25">
      <c r="A21" s="50"/>
      <c r="B21" s="50"/>
      <c r="C21" s="50"/>
      <c r="D21" s="50"/>
      <c r="E21" s="50"/>
      <c r="F21" s="50"/>
      <c r="G21" s="50"/>
      <c r="H21" s="50"/>
      <c r="I21" s="50"/>
      <c r="J21" s="50"/>
      <c r="K21" s="50"/>
      <c r="L21" s="50"/>
    </row>
    <row r="22" spans="1:12" ht="45" x14ac:dyDescent="0.25">
      <c r="A22" s="50"/>
      <c r="B22" s="64" t="s">
        <v>1</v>
      </c>
      <c r="C22" s="64" t="s">
        <v>2</v>
      </c>
      <c r="D22" s="64" t="s">
        <v>3</v>
      </c>
      <c r="E22" s="64" t="s">
        <v>4</v>
      </c>
      <c r="F22" s="64" t="s">
        <v>5</v>
      </c>
      <c r="G22" s="64" t="s">
        <v>6</v>
      </c>
      <c r="H22" s="64" t="s">
        <v>7</v>
      </c>
      <c r="I22" s="64" t="s">
        <v>50</v>
      </c>
      <c r="J22" s="64" t="s">
        <v>8</v>
      </c>
      <c r="K22" s="64" t="s">
        <v>9</v>
      </c>
      <c r="L22" s="97" t="s">
        <v>10</v>
      </c>
    </row>
    <row r="23" spans="1:12" x14ac:dyDescent="0.25">
      <c r="A23" s="46" t="s">
        <v>44</v>
      </c>
      <c r="B23" s="62">
        <v>5.8968346600000001E-3</v>
      </c>
      <c r="C23" s="62">
        <v>4.3087011999999998E-4</v>
      </c>
      <c r="D23" s="62">
        <v>6.9892994200000001E-3</v>
      </c>
      <c r="E23" s="62">
        <v>0</v>
      </c>
      <c r="F23" s="62">
        <v>0</v>
      </c>
      <c r="G23" s="62">
        <v>0</v>
      </c>
      <c r="H23" s="62">
        <v>9.2058649999999997E-5</v>
      </c>
      <c r="I23" s="62">
        <v>0</v>
      </c>
      <c r="J23" s="62">
        <v>1.2212349599999999E-3</v>
      </c>
      <c r="K23" s="62">
        <v>0</v>
      </c>
      <c r="L23" s="62">
        <v>1.463029781E-2</v>
      </c>
    </row>
    <row r="24" spans="1:12" x14ac:dyDescent="0.25">
      <c r="A24" s="46" t="s">
        <v>141</v>
      </c>
      <c r="B24" s="62">
        <v>0.21734703226969798</v>
      </c>
      <c r="C24" s="62">
        <v>1.4564391019255999E-2</v>
      </c>
      <c r="D24" s="62">
        <v>7.6647955060000009E-2</v>
      </c>
      <c r="E24" s="62">
        <v>0.11613320112</v>
      </c>
      <c r="F24" s="62">
        <v>0.14524296524000002</v>
      </c>
      <c r="G24" s="62">
        <v>0.10842077667</v>
      </c>
      <c r="H24" s="62">
        <v>0.39564684552999996</v>
      </c>
      <c r="I24" s="62">
        <v>0</v>
      </c>
      <c r="J24" s="62">
        <v>0</v>
      </c>
      <c r="K24" s="62">
        <v>0</v>
      </c>
      <c r="L24" s="62">
        <v>1.074003166908954</v>
      </c>
    </row>
    <row r="25" spans="1:12" x14ac:dyDescent="0.25">
      <c r="A25" s="46" t="s">
        <v>45</v>
      </c>
      <c r="B25" s="62">
        <v>0.12512014787</v>
      </c>
      <c r="C25" s="62">
        <v>3.5043037440000001E-2</v>
      </c>
      <c r="D25" s="62">
        <v>0.14403816110000001</v>
      </c>
      <c r="E25" s="62">
        <v>6.5302045000000001E-3</v>
      </c>
      <c r="F25" s="62">
        <v>4.1694807100000003E-3</v>
      </c>
      <c r="G25" s="62">
        <v>0</v>
      </c>
      <c r="H25" s="62">
        <v>2.0966801659999999E-2</v>
      </c>
      <c r="I25" s="62">
        <v>0</v>
      </c>
      <c r="J25" s="62">
        <v>3.21176633E-3</v>
      </c>
      <c r="K25" s="62">
        <v>0</v>
      </c>
      <c r="L25" s="62">
        <v>0.33907959961</v>
      </c>
    </row>
    <row r="26" spans="1:12" x14ac:dyDescent="0.25">
      <c r="A26" s="46" t="s">
        <v>46</v>
      </c>
      <c r="B26" s="62">
        <v>2.0203233532581901</v>
      </c>
      <c r="C26" s="62">
        <v>0.15161632388585</v>
      </c>
      <c r="D26" s="62">
        <v>0.575404203660001</v>
      </c>
      <c r="E26" s="62">
        <v>7.8648646010000003E-2</v>
      </c>
      <c r="F26" s="62">
        <v>0.21573365347999998</v>
      </c>
      <c r="G26" s="62">
        <v>0.24977420846248199</v>
      </c>
      <c r="H26" s="62">
        <v>0.55484411586031401</v>
      </c>
      <c r="I26" s="62">
        <v>0</v>
      </c>
      <c r="J26" s="62">
        <v>2.2356863960000001E-2</v>
      </c>
      <c r="K26" s="62">
        <v>1.66680342E-3</v>
      </c>
      <c r="L26" s="62">
        <v>3.8703681719968368</v>
      </c>
    </row>
    <row r="27" spans="1:12" x14ac:dyDescent="0.25">
      <c r="A27" s="46" t="s">
        <v>48</v>
      </c>
      <c r="B27" s="62">
        <v>17.135154148712001</v>
      </c>
      <c r="C27" s="62">
        <v>0.94455930531115406</v>
      </c>
      <c r="D27" s="62">
        <v>8.57719250295</v>
      </c>
      <c r="E27" s="62">
        <v>0.75112949433999998</v>
      </c>
      <c r="F27" s="62">
        <v>1.90699879476056</v>
      </c>
      <c r="G27" s="62">
        <v>0.94665148683876399</v>
      </c>
      <c r="H27" s="62">
        <v>9.5083201276326808</v>
      </c>
      <c r="I27" s="62">
        <v>1.1906154070184E-2</v>
      </c>
      <c r="J27" s="62">
        <v>0.97722257005999991</v>
      </c>
      <c r="K27" s="62">
        <v>1.426842174E-2</v>
      </c>
      <c r="L27" s="62">
        <v>40.773403006415343</v>
      </c>
    </row>
    <row r="28" spans="1:12" x14ac:dyDescent="0.25">
      <c r="A28" s="46" t="s">
        <v>47</v>
      </c>
      <c r="B28" s="62">
        <v>108.361346790602</v>
      </c>
      <c r="C28" s="62">
        <v>5.2761244504080498</v>
      </c>
      <c r="D28" s="62">
        <v>29.043731200689997</v>
      </c>
      <c r="E28" s="62">
        <v>12.33304650292</v>
      </c>
      <c r="F28" s="62">
        <v>24.679947330689998</v>
      </c>
      <c r="G28" s="62">
        <v>0.12812046713</v>
      </c>
      <c r="H28" s="62">
        <v>17.144985778644099</v>
      </c>
      <c r="I28" s="62">
        <v>3.0321248929999999E-2</v>
      </c>
      <c r="J28" s="62">
        <v>2.0605092674300001</v>
      </c>
      <c r="K28" s="62">
        <v>5.7217965500000002E-2</v>
      </c>
      <c r="L28" s="62">
        <v>199.11535100294415</v>
      </c>
    </row>
    <row r="29" spans="1:12" x14ac:dyDescent="0.25">
      <c r="A29" s="67" t="s">
        <v>10</v>
      </c>
      <c r="B29" s="55">
        <v>127.86518830737188</v>
      </c>
      <c r="C29" s="55">
        <v>6.4223383781843104</v>
      </c>
      <c r="D29" s="55">
        <v>38.424003322879997</v>
      </c>
      <c r="E29" s="55">
        <v>13.28548804889</v>
      </c>
      <c r="F29" s="55">
        <v>26.952092224880559</v>
      </c>
      <c r="G29" s="55">
        <v>1.4329669391012461</v>
      </c>
      <c r="H29" s="55">
        <v>27.624855727977092</v>
      </c>
      <c r="I29" s="55">
        <v>4.2227403000184002E-2</v>
      </c>
      <c r="J29" s="55">
        <v>3.06452170274</v>
      </c>
      <c r="K29" s="55">
        <v>7.3153190660000006E-2</v>
      </c>
      <c r="L29" s="55">
        <v>245.1868352456853</v>
      </c>
    </row>
    <row r="34" spans="1:12" ht="15.75" x14ac:dyDescent="0.25">
      <c r="A34" s="44" t="s">
        <v>190</v>
      </c>
      <c r="B34" s="45"/>
      <c r="C34" s="45"/>
      <c r="D34" s="45"/>
      <c r="E34" s="45"/>
      <c r="F34" s="45"/>
      <c r="G34" s="45"/>
      <c r="H34" s="45"/>
      <c r="I34" s="45"/>
      <c r="J34" s="45"/>
      <c r="K34" s="45"/>
      <c r="L34" s="45"/>
    </row>
    <row r="35" spans="1:12" x14ac:dyDescent="0.25">
      <c r="A35" s="123" t="s">
        <v>237</v>
      </c>
      <c r="B35" s="66"/>
      <c r="C35" s="66"/>
      <c r="D35" s="66"/>
      <c r="E35" s="66"/>
      <c r="F35" s="66"/>
      <c r="G35" s="66"/>
      <c r="H35" s="66"/>
      <c r="I35" s="66"/>
      <c r="J35" s="66"/>
      <c r="K35" s="66"/>
      <c r="L35" s="66"/>
    </row>
    <row r="36" spans="1:12" x14ac:dyDescent="0.25">
      <c r="A36" s="50"/>
      <c r="B36" s="50"/>
      <c r="C36" s="50"/>
      <c r="D36" s="50"/>
      <c r="E36" s="50"/>
      <c r="F36" s="50"/>
      <c r="G36" s="50"/>
      <c r="H36" s="50"/>
      <c r="I36" s="50"/>
      <c r="J36" s="50"/>
      <c r="K36" s="50"/>
      <c r="L36" s="50"/>
    </row>
    <row r="37" spans="1:12" ht="45" x14ac:dyDescent="0.25">
      <c r="A37" s="50"/>
      <c r="B37" s="64" t="s">
        <v>1</v>
      </c>
      <c r="C37" s="64" t="s">
        <v>2</v>
      </c>
      <c r="D37" s="64" t="s">
        <v>3</v>
      </c>
      <c r="E37" s="64" t="s">
        <v>4</v>
      </c>
      <c r="F37" s="64" t="s">
        <v>5</v>
      </c>
      <c r="G37" s="64" t="s">
        <v>6</v>
      </c>
      <c r="H37" s="64" t="s">
        <v>7</v>
      </c>
      <c r="I37" s="64" t="s">
        <v>50</v>
      </c>
      <c r="J37" s="64" t="s">
        <v>8</v>
      </c>
      <c r="K37" s="64" t="s">
        <v>9</v>
      </c>
      <c r="L37" s="97" t="s">
        <v>10</v>
      </c>
    </row>
    <row r="38" spans="1:12" x14ac:dyDescent="0.25">
      <c r="A38" s="26" t="s">
        <v>49</v>
      </c>
      <c r="B38" s="141">
        <v>0.237026967362437</v>
      </c>
      <c r="C38" s="141">
        <v>0.39523818012383799</v>
      </c>
      <c r="D38" s="141">
        <v>0</v>
      </c>
      <c r="E38" s="141">
        <v>0.31345324973447802</v>
      </c>
      <c r="F38" s="141">
        <v>0.19413374862910099</v>
      </c>
      <c r="G38" s="141">
        <v>0</v>
      </c>
      <c r="H38" s="141">
        <v>2.0742735261586199E-2</v>
      </c>
      <c r="I38" s="141">
        <v>0</v>
      </c>
      <c r="J38" s="141">
        <v>0</v>
      </c>
      <c r="K38" s="141">
        <v>0</v>
      </c>
      <c r="L38" s="142">
        <v>0.16061658192380099</v>
      </c>
    </row>
    <row r="39" spans="1:12" x14ac:dyDescent="0.25">
      <c r="A39" s="49" t="s">
        <v>1054</v>
      </c>
    </row>
    <row r="40" spans="1:12" x14ac:dyDescent="0.25">
      <c r="I40" s="69"/>
    </row>
    <row r="44" spans="1:12" ht="15.75" x14ac:dyDescent="0.25">
      <c r="A44" s="44" t="s">
        <v>191</v>
      </c>
      <c r="B44" s="45"/>
      <c r="C44" s="45"/>
      <c r="D44" s="45"/>
      <c r="E44" s="45"/>
      <c r="F44" s="45"/>
      <c r="G44" s="45"/>
      <c r="H44" s="45"/>
      <c r="I44" s="45"/>
      <c r="J44" s="45"/>
      <c r="K44" s="45"/>
      <c r="L44" s="45"/>
    </row>
    <row r="45" spans="1:12" x14ac:dyDescent="0.25">
      <c r="A45" s="123" t="s">
        <v>174</v>
      </c>
      <c r="B45" s="66"/>
      <c r="C45" s="66"/>
      <c r="D45" s="66"/>
      <c r="E45" s="66"/>
      <c r="F45" s="66"/>
      <c r="G45" s="66"/>
      <c r="H45" s="66"/>
      <c r="I45" s="66"/>
      <c r="J45" s="66"/>
      <c r="K45" s="66"/>
      <c r="L45" s="66"/>
    </row>
    <row r="46" spans="1:12" x14ac:dyDescent="0.25">
      <c r="A46" s="50"/>
      <c r="B46" s="50"/>
      <c r="C46" s="50"/>
      <c r="D46" s="50"/>
      <c r="E46" s="50"/>
      <c r="F46" s="50"/>
      <c r="G46" s="50"/>
      <c r="H46" s="50"/>
      <c r="I46" s="50"/>
      <c r="J46" s="50"/>
      <c r="K46" s="50"/>
      <c r="L46" s="50"/>
    </row>
    <row r="47" spans="1:12" ht="45" x14ac:dyDescent="0.25">
      <c r="A47" s="50"/>
      <c r="B47" s="64" t="s">
        <v>1</v>
      </c>
      <c r="C47" s="64" t="s">
        <v>2</v>
      </c>
      <c r="D47" s="64" t="s">
        <v>3</v>
      </c>
      <c r="E47" s="64" t="s">
        <v>4</v>
      </c>
      <c r="F47" s="64" t="s">
        <v>5</v>
      </c>
      <c r="G47" s="64" t="s">
        <v>6</v>
      </c>
      <c r="H47" s="64" t="s">
        <v>7</v>
      </c>
      <c r="I47" s="64" t="s">
        <v>50</v>
      </c>
      <c r="J47" s="64" t="s">
        <v>8</v>
      </c>
      <c r="K47" s="64" t="s">
        <v>9</v>
      </c>
      <c r="L47" s="97" t="s">
        <v>10</v>
      </c>
    </row>
    <row r="48" spans="1:12" x14ac:dyDescent="0.25">
      <c r="A48" s="26" t="s">
        <v>49</v>
      </c>
      <c r="B48" s="144">
        <v>0.25274662563431166</v>
      </c>
      <c r="C48" s="144">
        <v>0.36933034641357387</v>
      </c>
      <c r="D48" s="144">
        <v>0</v>
      </c>
      <c r="E48" s="144">
        <v>8.0920775514138704E-2</v>
      </c>
      <c r="F48" s="144">
        <v>0.28406377360687218</v>
      </c>
      <c r="G48" s="144">
        <v>0</v>
      </c>
      <c r="H48" s="144">
        <v>5.6340207975231642E-2</v>
      </c>
      <c r="I48" s="144">
        <v>0</v>
      </c>
      <c r="J48" s="144">
        <v>0</v>
      </c>
      <c r="K48" s="144">
        <v>0</v>
      </c>
      <c r="L48" s="145">
        <v>0.18343984264373536</v>
      </c>
    </row>
    <row r="49" spans="1:12" x14ac:dyDescent="0.25">
      <c r="A49" s="49" t="s">
        <v>1054</v>
      </c>
    </row>
    <row r="54" spans="1:12" ht="15.75" x14ac:dyDescent="0.25">
      <c r="A54" s="44" t="s">
        <v>192</v>
      </c>
      <c r="B54" s="45"/>
      <c r="C54" s="45"/>
      <c r="D54" s="45"/>
      <c r="E54" s="45"/>
      <c r="F54" s="45"/>
      <c r="G54" s="45"/>
      <c r="H54" s="45"/>
      <c r="I54" s="45"/>
      <c r="J54" s="45"/>
      <c r="K54" s="45"/>
      <c r="L54" s="45"/>
    </row>
    <row r="55" spans="1:12" x14ac:dyDescent="0.25">
      <c r="A55" s="123" t="s">
        <v>157</v>
      </c>
      <c r="B55" s="66"/>
      <c r="C55" s="66"/>
      <c r="D55" s="66"/>
      <c r="E55" s="66"/>
      <c r="F55" s="66"/>
      <c r="G55" s="66"/>
      <c r="H55" s="66"/>
      <c r="I55" s="66"/>
      <c r="J55" s="66"/>
      <c r="K55" s="66"/>
      <c r="L55" s="66"/>
    </row>
    <row r="56" spans="1:12" x14ac:dyDescent="0.25">
      <c r="A56" s="50"/>
      <c r="B56" s="50"/>
      <c r="C56" s="50"/>
      <c r="D56" s="50"/>
      <c r="E56" s="50"/>
      <c r="F56" s="50"/>
      <c r="G56" s="50"/>
      <c r="H56" s="50"/>
      <c r="I56" s="50"/>
      <c r="J56" s="50"/>
      <c r="K56" s="50"/>
      <c r="L56" s="50"/>
    </row>
    <row r="57" spans="1:12" ht="45" x14ac:dyDescent="0.25">
      <c r="A57" s="50"/>
      <c r="B57" s="64" t="s">
        <v>1</v>
      </c>
      <c r="C57" s="64" t="s">
        <v>2</v>
      </c>
      <c r="D57" s="64" t="s">
        <v>3</v>
      </c>
      <c r="E57" s="64" t="s">
        <v>4</v>
      </c>
      <c r="F57" s="64" t="s">
        <v>5</v>
      </c>
      <c r="G57" s="64" t="s">
        <v>6</v>
      </c>
      <c r="H57" s="64" t="s">
        <v>7</v>
      </c>
      <c r="I57" s="64" t="s">
        <v>50</v>
      </c>
      <c r="J57" s="64" t="s">
        <v>8</v>
      </c>
      <c r="K57" s="64" t="s">
        <v>9</v>
      </c>
      <c r="L57" s="97" t="s">
        <v>10</v>
      </c>
    </row>
    <row r="58" spans="1:12" x14ac:dyDescent="0.25">
      <c r="A58" s="98" t="s">
        <v>218</v>
      </c>
      <c r="B58" s="146">
        <v>0.186728346641857</v>
      </c>
      <c r="C58" s="146">
        <v>0.29152601026479902</v>
      </c>
      <c r="D58" s="146">
        <v>0</v>
      </c>
      <c r="E58" s="146">
        <v>8.0920775514138704E-2</v>
      </c>
      <c r="F58" s="146">
        <v>0.144807809881732</v>
      </c>
      <c r="G58" s="146">
        <v>0</v>
      </c>
      <c r="H58" s="146">
        <v>4.55930730769682E-2</v>
      </c>
      <c r="I58" s="146">
        <v>0</v>
      </c>
      <c r="J58" s="146">
        <v>0</v>
      </c>
      <c r="K58" s="146">
        <v>0</v>
      </c>
      <c r="L58" s="146">
        <v>0.13045472594953439</v>
      </c>
    </row>
    <row r="59" spans="1:12" x14ac:dyDescent="0.25">
      <c r="A59" s="98" t="s">
        <v>219</v>
      </c>
      <c r="B59" s="146">
        <v>2.4486872541573799E-2</v>
      </c>
      <c r="C59" s="146">
        <v>3.2381895470162098E-2</v>
      </c>
      <c r="D59" s="146">
        <v>0</v>
      </c>
      <c r="E59" s="146">
        <v>0</v>
      </c>
      <c r="F59" s="146">
        <v>2.72588552884441E-2</v>
      </c>
      <c r="G59" s="146">
        <v>0</v>
      </c>
      <c r="H59" s="146">
        <v>6.5153204647663398E-3</v>
      </c>
      <c r="I59" s="146">
        <v>0</v>
      </c>
      <c r="J59" s="146">
        <v>0</v>
      </c>
      <c r="K59" s="146">
        <v>0</v>
      </c>
      <c r="L59" s="146">
        <v>1.7348623240316049E-2</v>
      </c>
    </row>
    <row r="60" spans="1:12" x14ac:dyDescent="0.25">
      <c r="A60" s="98" t="s">
        <v>220</v>
      </c>
      <c r="B60" s="146">
        <v>1.8462361570320201E-2</v>
      </c>
      <c r="C60" s="146">
        <v>2.0284523189018602E-2</v>
      </c>
      <c r="D60" s="146">
        <v>0</v>
      </c>
      <c r="E60" s="146">
        <v>0</v>
      </c>
      <c r="F60" s="146">
        <v>2.72588552884441E-2</v>
      </c>
      <c r="G60" s="146">
        <v>0</v>
      </c>
      <c r="H60" s="146">
        <v>4.2318144334970997E-3</v>
      </c>
      <c r="I60" s="146">
        <v>0</v>
      </c>
      <c r="J60" s="146">
        <v>0</v>
      </c>
      <c r="K60" s="146">
        <v>0</v>
      </c>
      <c r="L60" s="146">
        <v>1.3632680776152485E-2</v>
      </c>
    </row>
    <row r="61" spans="1:12" x14ac:dyDescent="0.25">
      <c r="A61" s="98" t="s">
        <v>150</v>
      </c>
      <c r="B61" s="146">
        <v>1.2124680402126499E-2</v>
      </c>
      <c r="C61" s="146">
        <v>1.1723812070771601E-2</v>
      </c>
      <c r="D61" s="146">
        <v>0</v>
      </c>
      <c r="E61" s="146">
        <v>0</v>
      </c>
      <c r="F61" s="146">
        <v>2.3153454972824401E-2</v>
      </c>
      <c r="G61" s="146">
        <v>0</v>
      </c>
      <c r="H61" s="146">
        <v>0</v>
      </c>
      <c r="I61" s="146">
        <v>0</v>
      </c>
      <c r="J61" s="146">
        <v>0</v>
      </c>
      <c r="K61" s="146">
        <v>0</v>
      </c>
      <c r="L61" s="146">
        <v>9.1752596850613981E-3</v>
      </c>
    </row>
    <row r="62" spans="1:12" x14ac:dyDescent="0.25">
      <c r="A62" s="98" t="s">
        <v>151</v>
      </c>
      <c r="B62" s="146">
        <v>5.8500335727713097E-3</v>
      </c>
      <c r="C62" s="146">
        <v>7.4218190219430703E-3</v>
      </c>
      <c r="D62" s="146">
        <v>0</v>
      </c>
      <c r="E62" s="146">
        <v>0</v>
      </c>
      <c r="F62" s="146">
        <v>1.5848171679328001E-2</v>
      </c>
      <c r="G62" s="146">
        <v>0</v>
      </c>
      <c r="H62" s="146">
        <v>0</v>
      </c>
      <c r="I62" s="146">
        <v>0</v>
      </c>
      <c r="J62" s="146">
        <v>0</v>
      </c>
      <c r="K62" s="146">
        <v>0</v>
      </c>
      <c r="L62" s="146">
        <v>4.9873088047288185E-3</v>
      </c>
    </row>
    <row r="63" spans="1:12" x14ac:dyDescent="0.25">
      <c r="A63" s="103" t="s">
        <v>152</v>
      </c>
      <c r="B63" s="147">
        <v>5.09433090566286E-3</v>
      </c>
      <c r="C63" s="147">
        <v>5.99228639687954E-3</v>
      </c>
      <c r="D63" s="147">
        <v>0</v>
      </c>
      <c r="E63" s="147">
        <v>0</v>
      </c>
      <c r="F63" s="147">
        <v>4.5736626496099601E-2</v>
      </c>
      <c r="G63" s="147">
        <v>0</v>
      </c>
      <c r="H63" s="147">
        <v>0</v>
      </c>
      <c r="I63" s="147">
        <v>0</v>
      </c>
      <c r="J63" s="147">
        <v>0</v>
      </c>
      <c r="K63" s="147">
        <v>0</v>
      </c>
      <c r="L63" s="147">
        <v>7.8412441879422545E-3</v>
      </c>
    </row>
    <row r="68" spans="1:12" ht="15.75" x14ac:dyDescent="0.25">
      <c r="A68" s="44" t="s">
        <v>193</v>
      </c>
      <c r="B68" s="45"/>
      <c r="C68" s="45"/>
      <c r="D68" s="45"/>
      <c r="E68" s="45"/>
      <c r="F68" s="45"/>
      <c r="G68" s="45"/>
      <c r="H68" s="45"/>
      <c r="I68" s="45"/>
      <c r="J68" s="45"/>
      <c r="K68" s="45"/>
      <c r="L68" s="45"/>
    </row>
    <row r="69" spans="1:12" x14ac:dyDescent="0.25">
      <c r="A69" s="123" t="s">
        <v>153</v>
      </c>
      <c r="B69" s="66"/>
      <c r="C69" s="66"/>
      <c r="D69" s="66"/>
      <c r="E69" s="66"/>
      <c r="F69" s="66"/>
      <c r="G69" s="66"/>
      <c r="H69" s="66"/>
      <c r="I69" s="66"/>
      <c r="J69" s="66"/>
      <c r="K69" s="66"/>
      <c r="L69" s="66"/>
    </row>
    <row r="70" spans="1:12" x14ac:dyDescent="0.25">
      <c r="A70" s="50"/>
      <c r="B70" s="50"/>
      <c r="C70" s="50"/>
      <c r="D70" s="50"/>
      <c r="E70" s="50"/>
      <c r="F70" s="50"/>
      <c r="G70" s="50"/>
      <c r="H70" s="50"/>
      <c r="I70" s="50"/>
      <c r="J70" s="50"/>
      <c r="K70" s="50"/>
      <c r="L70" s="50"/>
    </row>
    <row r="71" spans="1:12" ht="45" x14ac:dyDescent="0.25">
      <c r="A71" s="50"/>
      <c r="B71" s="64" t="s">
        <v>1</v>
      </c>
      <c r="C71" s="64" t="s">
        <v>2</v>
      </c>
      <c r="D71" s="64" t="s">
        <v>3</v>
      </c>
      <c r="E71" s="64" t="s">
        <v>4</v>
      </c>
      <c r="F71" s="64" t="s">
        <v>5</v>
      </c>
      <c r="G71" s="64" t="s">
        <v>6</v>
      </c>
      <c r="H71" s="64" t="s">
        <v>7</v>
      </c>
      <c r="I71" s="64" t="s">
        <v>50</v>
      </c>
      <c r="J71" s="64" t="s">
        <v>8</v>
      </c>
      <c r="K71" s="64" t="s">
        <v>9</v>
      </c>
      <c r="L71" s="97" t="s">
        <v>10</v>
      </c>
    </row>
    <row r="72" spans="1:12" x14ac:dyDescent="0.25">
      <c r="A72" s="26" t="s">
        <v>154</v>
      </c>
      <c r="B72" s="143">
        <v>73.589252189999996</v>
      </c>
      <c r="C72" s="143">
        <v>2.9651710900000001</v>
      </c>
      <c r="D72" s="143">
        <v>0</v>
      </c>
      <c r="E72" s="143">
        <v>0</v>
      </c>
      <c r="F72" s="143">
        <v>6.8264691399996398</v>
      </c>
      <c r="G72" s="143">
        <v>0</v>
      </c>
      <c r="H72" s="143">
        <v>167.80928895</v>
      </c>
      <c r="I72" s="143">
        <v>0</v>
      </c>
      <c r="J72" s="143">
        <v>0</v>
      </c>
      <c r="K72" s="143">
        <v>0</v>
      </c>
      <c r="L72" s="124">
        <v>251.19018137</v>
      </c>
    </row>
    <row r="77" spans="1:12" ht="15.75" x14ac:dyDescent="0.25">
      <c r="A77" s="44" t="s">
        <v>194</v>
      </c>
      <c r="B77" s="45"/>
      <c r="C77" s="45"/>
      <c r="D77" s="45"/>
      <c r="E77" s="45"/>
      <c r="F77" s="45"/>
      <c r="G77" s="45"/>
      <c r="H77" s="45"/>
      <c r="I77" s="45"/>
      <c r="J77" s="45"/>
      <c r="K77" s="45"/>
      <c r="L77" s="45"/>
    </row>
    <row r="78" spans="1:12" x14ac:dyDescent="0.25">
      <c r="A78" s="123" t="s">
        <v>155</v>
      </c>
      <c r="B78" s="66"/>
      <c r="C78" s="66"/>
      <c r="D78" s="66"/>
      <c r="E78" s="66"/>
      <c r="F78" s="66"/>
      <c r="G78" s="66"/>
      <c r="H78" s="66"/>
      <c r="I78" s="66"/>
      <c r="J78" s="66"/>
      <c r="K78" s="66"/>
      <c r="L78" s="66"/>
    </row>
    <row r="79" spans="1:12" x14ac:dyDescent="0.25">
      <c r="A79" s="50"/>
      <c r="B79" s="50"/>
      <c r="C79" s="50"/>
      <c r="D79" s="50"/>
      <c r="E79" s="50"/>
      <c r="F79" s="50"/>
      <c r="G79" s="50"/>
      <c r="H79" s="50"/>
      <c r="I79" s="50"/>
      <c r="J79" s="50"/>
      <c r="K79" s="50"/>
      <c r="L79" s="50"/>
    </row>
    <row r="80" spans="1:12" ht="45" x14ac:dyDescent="0.25">
      <c r="A80" s="50"/>
      <c r="B80" s="64" t="s">
        <v>1</v>
      </c>
      <c r="C80" s="64" t="s">
        <v>2</v>
      </c>
      <c r="D80" s="64" t="s">
        <v>3</v>
      </c>
      <c r="E80" s="64" t="s">
        <v>4</v>
      </c>
      <c r="F80" s="64" t="s">
        <v>5</v>
      </c>
      <c r="G80" s="64" t="s">
        <v>6</v>
      </c>
      <c r="H80" s="64" t="s">
        <v>7</v>
      </c>
      <c r="I80" s="64" t="s">
        <v>50</v>
      </c>
      <c r="J80" s="64" t="s">
        <v>8</v>
      </c>
      <c r="K80" s="64" t="s">
        <v>9</v>
      </c>
      <c r="L80" s="97" t="s">
        <v>10</v>
      </c>
    </row>
    <row r="81" spans="1:12" x14ac:dyDescent="0.25">
      <c r="A81" s="26" t="s">
        <v>156</v>
      </c>
      <c r="B81" s="127">
        <v>3.0013541353580898E-2</v>
      </c>
      <c r="C81" s="127">
        <v>1.20935167136066E-3</v>
      </c>
      <c r="D81" s="127">
        <v>0</v>
      </c>
      <c r="E81" s="127">
        <v>0</v>
      </c>
      <c r="F81" s="127">
        <v>2.7841907307785498E-3</v>
      </c>
      <c r="G81" s="127">
        <v>0</v>
      </c>
      <c r="H81" s="127">
        <v>6.84413944092266E-2</v>
      </c>
      <c r="I81" s="127">
        <v>0</v>
      </c>
      <c r="J81" s="127">
        <v>0</v>
      </c>
      <c r="K81" s="127">
        <v>0</v>
      </c>
      <c r="L81" s="128">
        <v>0.102448478164947</v>
      </c>
    </row>
    <row r="82" spans="1:12" x14ac:dyDescent="0.25">
      <c r="A82" s="49"/>
    </row>
    <row r="83" spans="1:12" x14ac:dyDescent="0.25">
      <c r="L83" s="94" t="s">
        <v>221</v>
      </c>
    </row>
  </sheetData>
  <hyperlinks>
    <hyperlink ref="L83" location="Contents!A1" display="To Frontpage"/>
  </hyperlinks>
  <printOptions horizontalCentered="1"/>
  <pageMargins left="0.19685039370078741" right="0.19685039370078741" top="0.59055118110236227" bottom="0.59055118110236227" header="0.31496062992125984" footer="0.31496062992125984"/>
  <pageSetup paperSize="9" scale="54" orientation="portrait" r:id="rId1"/>
  <headerFooter scaleWithDoc="0" alignWithMargins="0">
    <oddFooter>&amp;R&amp;8BRFkredit ECBC Label Template, 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pageSetUpPr fitToPage="1"/>
  </sheetPr>
  <dimension ref="A7:C45"/>
  <sheetViews>
    <sheetView zoomScale="85" zoomScaleNormal="85" workbookViewId="0">
      <selection activeCell="P13" sqref="P13"/>
    </sheetView>
  </sheetViews>
  <sheetFormatPr defaultRowHeight="15" x14ac:dyDescent="0.25"/>
  <cols>
    <col min="1" max="1" width="66.140625" style="45" customWidth="1"/>
    <col min="2" max="2" width="68.140625" style="45" customWidth="1"/>
    <col min="3" max="3" width="74.42578125" style="45" customWidth="1"/>
    <col min="4" max="16384" width="9.140625" style="45"/>
  </cols>
  <sheetData>
    <row r="7" spans="1:3" ht="15.75" x14ac:dyDescent="0.25">
      <c r="A7" s="166" t="s">
        <v>244</v>
      </c>
      <c r="B7" s="57"/>
      <c r="C7" s="57"/>
    </row>
    <row r="8" spans="1:3" x14ac:dyDescent="0.25">
      <c r="A8" s="167" t="s">
        <v>143</v>
      </c>
      <c r="B8" s="168" t="s">
        <v>245</v>
      </c>
      <c r="C8" s="169" t="s">
        <v>246</v>
      </c>
    </row>
    <row r="9" spans="1:3" x14ac:dyDescent="0.25">
      <c r="A9" s="170"/>
      <c r="B9" s="171"/>
      <c r="C9" s="172"/>
    </row>
    <row r="10" spans="1:3" x14ac:dyDescent="0.25">
      <c r="A10" s="67" t="s">
        <v>247</v>
      </c>
      <c r="B10" s="173"/>
      <c r="C10" s="173"/>
    </row>
    <row r="11" spans="1:3" ht="30" x14ac:dyDescent="0.25">
      <c r="A11" s="10" t="s">
        <v>248</v>
      </c>
      <c r="B11" s="10" t="s">
        <v>249</v>
      </c>
      <c r="C11" s="429"/>
    </row>
    <row r="12" spans="1:3" x14ac:dyDescent="0.25">
      <c r="A12" s="27"/>
      <c r="B12" s="10"/>
      <c r="C12" s="429"/>
    </row>
    <row r="13" spans="1:3" ht="45" x14ac:dyDescent="0.25">
      <c r="A13" s="27"/>
      <c r="B13" s="10" t="s">
        <v>250</v>
      </c>
      <c r="C13" s="429"/>
    </row>
    <row r="14" spans="1:3" ht="30" x14ac:dyDescent="0.25">
      <c r="A14" s="17" t="s">
        <v>251</v>
      </c>
      <c r="B14" s="10" t="s">
        <v>252</v>
      </c>
      <c r="C14" s="429"/>
    </row>
    <row r="15" spans="1:3" x14ac:dyDescent="0.25">
      <c r="A15" s="17"/>
      <c r="B15" s="174" t="s">
        <v>253</v>
      </c>
      <c r="C15" s="429"/>
    </row>
    <row r="16" spans="1:3" ht="30" x14ac:dyDescent="0.25">
      <c r="A16" s="17" t="s">
        <v>254</v>
      </c>
      <c r="B16" s="174" t="s">
        <v>255</v>
      </c>
      <c r="C16" s="429"/>
    </row>
    <row r="17" spans="1:3" x14ac:dyDescent="0.25">
      <c r="A17" s="175"/>
      <c r="B17" s="174" t="s">
        <v>256</v>
      </c>
      <c r="C17" s="429"/>
    </row>
    <row r="18" spans="1:3" x14ac:dyDescent="0.25">
      <c r="A18" s="175"/>
      <c r="B18" s="174" t="s">
        <v>257</v>
      </c>
      <c r="C18" s="429"/>
    </row>
    <row r="19" spans="1:3" x14ac:dyDescent="0.25">
      <c r="A19" s="175"/>
      <c r="B19" s="174" t="s">
        <v>258</v>
      </c>
      <c r="C19" s="429"/>
    </row>
    <row r="20" spans="1:3" x14ac:dyDescent="0.25">
      <c r="A20" s="175"/>
      <c r="B20" s="174" t="s">
        <v>259</v>
      </c>
      <c r="C20" s="429"/>
    </row>
    <row r="21" spans="1:3" x14ac:dyDescent="0.25">
      <c r="A21" s="175"/>
      <c r="B21" s="174" t="s">
        <v>260</v>
      </c>
      <c r="C21" s="429"/>
    </row>
    <row r="22" spans="1:3" ht="29.25" x14ac:dyDescent="0.25">
      <c r="A22" s="175"/>
      <c r="B22" s="174" t="s">
        <v>261</v>
      </c>
      <c r="C22" s="429"/>
    </row>
    <row r="23" spans="1:3" x14ac:dyDescent="0.25">
      <c r="A23" s="175"/>
      <c r="B23" s="174" t="s">
        <v>262</v>
      </c>
      <c r="C23" s="429"/>
    </row>
    <row r="24" spans="1:3" x14ac:dyDescent="0.25">
      <c r="A24" s="175"/>
      <c r="B24" s="174" t="s">
        <v>263</v>
      </c>
      <c r="C24" s="429"/>
    </row>
    <row r="25" spans="1:3" x14ac:dyDescent="0.25">
      <c r="A25" s="175"/>
      <c r="B25" s="174" t="s">
        <v>264</v>
      </c>
      <c r="C25" s="429"/>
    </row>
    <row r="26" spans="1:3" x14ac:dyDescent="0.25">
      <c r="A26" s="175"/>
      <c r="B26" s="174" t="s">
        <v>265</v>
      </c>
      <c r="C26" s="429"/>
    </row>
    <row r="27" spans="1:3" x14ac:dyDescent="0.25">
      <c r="A27" s="175"/>
      <c r="B27" s="174"/>
      <c r="C27" s="10"/>
    </row>
    <row r="28" spans="1:3" x14ac:dyDescent="0.25">
      <c r="A28" s="67" t="s">
        <v>266</v>
      </c>
      <c r="B28" s="51"/>
      <c r="C28" s="51"/>
    </row>
    <row r="29" spans="1:3" ht="30" x14ac:dyDescent="0.25">
      <c r="A29" s="428" t="s">
        <v>267</v>
      </c>
      <c r="B29" s="10" t="s">
        <v>268</v>
      </c>
      <c r="C29" s="429"/>
    </row>
    <row r="30" spans="1:3" x14ac:dyDescent="0.25">
      <c r="A30" s="428"/>
      <c r="B30" s="10"/>
      <c r="C30" s="429"/>
    </row>
    <row r="31" spans="1:3" ht="30" x14ac:dyDescent="0.25">
      <c r="A31" s="428"/>
      <c r="B31" s="10" t="s">
        <v>269</v>
      </c>
      <c r="C31" s="429"/>
    </row>
    <row r="32" spans="1:3" x14ac:dyDescent="0.25">
      <c r="A32" s="428"/>
      <c r="B32" s="11"/>
      <c r="C32" s="429"/>
    </row>
    <row r="33" spans="1:3" x14ac:dyDescent="0.25">
      <c r="A33" s="428"/>
      <c r="B33" s="11" t="s">
        <v>270</v>
      </c>
      <c r="C33" s="429"/>
    </row>
    <row r="34" spans="1:3" ht="30" x14ac:dyDescent="0.25">
      <c r="A34" s="428" t="s">
        <v>271</v>
      </c>
      <c r="B34" s="10" t="s">
        <v>272</v>
      </c>
      <c r="C34" s="429"/>
    </row>
    <row r="35" spans="1:3" x14ac:dyDescent="0.25">
      <c r="A35" s="428"/>
      <c r="B35" s="10"/>
      <c r="C35" s="429"/>
    </row>
    <row r="36" spans="1:3" x14ac:dyDescent="0.25">
      <c r="A36" s="428"/>
      <c r="B36" s="11" t="s">
        <v>273</v>
      </c>
      <c r="C36" s="429"/>
    </row>
    <row r="37" spans="1:3" ht="30" x14ac:dyDescent="0.25">
      <c r="A37" s="428" t="s">
        <v>274</v>
      </c>
      <c r="B37" s="10" t="s">
        <v>275</v>
      </c>
      <c r="C37" s="429"/>
    </row>
    <row r="38" spans="1:3" x14ac:dyDescent="0.25">
      <c r="A38" s="428"/>
      <c r="B38" s="10"/>
      <c r="C38" s="429"/>
    </row>
    <row r="39" spans="1:3" x14ac:dyDescent="0.25">
      <c r="A39" s="428"/>
      <c r="B39" s="11" t="s">
        <v>276</v>
      </c>
      <c r="C39" s="429"/>
    </row>
    <row r="40" spans="1:3" ht="30" x14ac:dyDescent="0.25">
      <c r="A40" s="428" t="s">
        <v>277</v>
      </c>
      <c r="B40" s="10" t="s">
        <v>278</v>
      </c>
      <c r="C40" s="429"/>
    </row>
    <row r="41" spans="1:3" x14ac:dyDescent="0.25">
      <c r="A41" s="428"/>
      <c r="B41" s="10"/>
      <c r="C41" s="429"/>
    </row>
    <row r="42" spans="1:3" ht="30" x14ac:dyDescent="0.25">
      <c r="A42" s="428"/>
      <c r="B42" s="11" t="s">
        <v>279</v>
      </c>
      <c r="C42" s="429"/>
    </row>
    <row r="43" spans="1:3" ht="45" x14ac:dyDescent="0.25">
      <c r="A43" s="17" t="s">
        <v>280</v>
      </c>
      <c r="B43" s="10" t="s">
        <v>281</v>
      </c>
      <c r="C43" s="10"/>
    </row>
    <row r="44" spans="1:3" ht="15.75" x14ac:dyDescent="0.25">
      <c r="A44" s="176"/>
      <c r="B44" s="177"/>
      <c r="C44" s="177"/>
    </row>
    <row r="45" spans="1:3" x14ac:dyDescent="0.25">
      <c r="C45" s="94" t="s">
        <v>221</v>
      </c>
    </row>
  </sheetData>
  <mergeCells count="10">
    <mergeCell ref="A37:A39"/>
    <mergeCell ref="C37:C39"/>
    <mergeCell ref="A40:A42"/>
    <mergeCell ref="C40:C42"/>
    <mergeCell ref="C11:C13"/>
    <mergeCell ref="C14:C26"/>
    <mergeCell ref="A29:A33"/>
    <mergeCell ref="C29:C33"/>
    <mergeCell ref="A34:A36"/>
    <mergeCell ref="C34:C36"/>
  </mergeCells>
  <hyperlinks>
    <hyperlink ref="C45" location="Contents!A1" display="To Frontpage"/>
  </hyperlinks>
  <printOptions horizontalCentered="1"/>
  <pageMargins left="0.19685039370078741" right="0.19685039370078741" top="0.74803149606299213" bottom="0.74803149606299213" header="0.31496062992125984" footer="0.31496062992125984"/>
  <pageSetup paperSize="9" scale="48" fitToHeight="0" orientation="portrait" r:id="rId1"/>
  <headerFooter scaleWithDoc="0" alignWithMargins="0">
    <oddFooter>&amp;R&amp;8BRFkredit ECBC Label Template, 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pageSetUpPr fitToPage="1"/>
  </sheetPr>
  <dimension ref="A7:O58"/>
  <sheetViews>
    <sheetView showGridLines="0" zoomScale="85" zoomScaleNormal="85" workbookViewId="0">
      <selection activeCell="P13" sqref="P13"/>
    </sheetView>
  </sheetViews>
  <sheetFormatPr defaultRowHeight="15" x14ac:dyDescent="0.25"/>
  <cols>
    <col min="1" max="1" width="42.28515625" style="45" customWidth="1"/>
    <col min="2" max="3" width="9.140625" style="45" customWidth="1"/>
    <col min="4" max="5" width="9.7109375" style="45" bestFit="1" customWidth="1"/>
    <col min="6" max="6" width="10.42578125" style="45" bestFit="1" customWidth="1"/>
    <col min="7" max="14" width="9.140625" style="45"/>
    <col min="15" max="15" width="9.140625" style="45" customWidth="1"/>
    <col min="16" max="16384" width="9.140625" style="45"/>
  </cols>
  <sheetData>
    <row r="7" spans="1:15" ht="15.75" x14ac:dyDescent="0.25">
      <c r="A7" s="178" t="s">
        <v>282</v>
      </c>
      <c r="B7" s="179"/>
      <c r="C7" s="179"/>
      <c r="D7" s="180"/>
      <c r="E7" s="180"/>
      <c r="F7" s="180"/>
      <c r="G7" s="180"/>
      <c r="H7" s="180"/>
      <c r="I7" s="180"/>
      <c r="J7" s="180"/>
      <c r="K7" s="180"/>
      <c r="L7" s="180"/>
      <c r="M7" s="180"/>
      <c r="N7" s="180"/>
      <c r="O7" s="180"/>
    </row>
    <row r="8" spans="1:15" x14ac:dyDescent="0.25">
      <c r="A8" s="181" t="s">
        <v>283</v>
      </c>
      <c r="B8" s="431" t="s">
        <v>284</v>
      </c>
      <c r="C8" s="431"/>
      <c r="D8" s="431"/>
      <c r="E8" s="431"/>
      <c r="F8" s="431"/>
      <c r="G8" s="431"/>
      <c r="H8" s="431"/>
      <c r="I8" s="431"/>
      <c r="J8" s="431"/>
      <c r="K8" s="431"/>
      <c r="L8" s="431"/>
      <c r="M8" s="431"/>
      <c r="N8" s="431"/>
      <c r="O8" s="431"/>
    </row>
    <row r="9" spans="1:15" x14ac:dyDescent="0.25">
      <c r="A9" s="181"/>
      <c r="B9" s="432" t="s">
        <v>285</v>
      </c>
      <c r="C9" s="432"/>
      <c r="D9" s="432"/>
      <c r="E9" s="432"/>
      <c r="F9" s="432"/>
      <c r="G9" s="432"/>
      <c r="H9" s="432"/>
      <c r="I9" s="432"/>
      <c r="J9" s="432"/>
      <c r="K9" s="432"/>
      <c r="L9" s="432"/>
      <c r="M9" s="432"/>
      <c r="N9" s="432"/>
      <c r="O9" s="432"/>
    </row>
    <row r="10" spans="1:15" ht="15.75" thickBot="1" x14ac:dyDescent="0.3">
      <c r="A10" s="182"/>
      <c r="B10" s="183"/>
      <c r="C10" s="183"/>
      <c r="D10" s="180"/>
      <c r="E10" s="180"/>
      <c r="F10" s="180"/>
      <c r="G10" s="180"/>
      <c r="H10" s="180"/>
      <c r="I10" s="180"/>
      <c r="J10" s="180"/>
      <c r="K10" s="180"/>
      <c r="L10" s="180"/>
      <c r="M10" s="180"/>
      <c r="N10" s="180"/>
      <c r="O10" s="180"/>
    </row>
    <row r="11" spans="1:15" ht="15.75" thickBot="1" x14ac:dyDescent="0.3">
      <c r="A11" s="184" t="s">
        <v>286</v>
      </c>
      <c r="B11" s="433"/>
      <c r="C11" s="434"/>
      <c r="D11" s="434"/>
      <c r="E11" s="434"/>
      <c r="F11" s="434"/>
      <c r="G11" s="434"/>
      <c r="H11" s="434"/>
      <c r="I11" s="434"/>
      <c r="J11" s="434"/>
      <c r="K11" s="434"/>
      <c r="L11" s="434"/>
      <c r="M11" s="434"/>
      <c r="N11" s="434"/>
      <c r="O11" s="435"/>
    </row>
    <row r="12" spans="1:15" x14ac:dyDescent="0.25">
      <c r="A12" s="185" t="s">
        <v>287</v>
      </c>
      <c r="B12" s="436"/>
      <c r="C12" s="436"/>
      <c r="D12" s="436"/>
      <c r="E12" s="436"/>
      <c r="F12" s="436"/>
      <c r="G12" s="436"/>
      <c r="H12" s="436"/>
      <c r="I12" s="436"/>
      <c r="J12" s="436"/>
      <c r="K12" s="436"/>
      <c r="L12" s="436"/>
      <c r="M12" s="436"/>
      <c r="N12" s="436"/>
      <c r="O12" s="437"/>
    </row>
    <row r="13" spans="1:15" x14ac:dyDescent="0.25">
      <c r="A13" s="186" t="s">
        <v>288</v>
      </c>
      <c r="B13" s="438"/>
      <c r="C13" s="438"/>
      <c r="D13" s="438"/>
      <c r="E13" s="438"/>
      <c r="F13" s="438"/>
      <c r="G13" s="438"/>
      <c r="H13" s="438"/>
      <c r="I13" s="438"/>
      <c r="J13" s="438"/>
      <c r="K13" s="438"/>
      <c r="L13" s="438"/>
      <c r="M13" s="438"/>
      <c r="N13" s="438"/>
      <c r="O13" s="439"/>
    </row>
    <row r="14" spans="1:15" ht="15.75" thickBot="1" x14ac:dyDescent="0.3">
      <c r="A14" s="187"/>
      <c r="B14" s="440"/>
      <c r="C14" s="440"/>
      <c r="D14" s="440"/>
      <c r="E14" s="440"/>
      <c r="F14" s="440"/>
      <c r="G14" s="440"/>
      <c r="H14" s="440"/>
      <c r="I14" s="440"/>
      <c r="J14" s="440"/>
      <c r="K14" s="440"/>
      <c r="L14" s="440"/>
      <c r="M14" s="440"/>
      <c r="N14" s="440"/>
      <c r="O14" s="441"/>
    </row>
    <row r="15" spans="1:15" ht="15" customHeight="1" thickBot="1" x14ac:dyDescent="0.3">
      <c r="A15" s="184" t="s">
        <v>289</v>
      </c>
      <c r="B15" s="442" t="s">
        <v>290</v>
      </c>
      <c r="C15" s="442"/>
      <c r="D15" s="442"/>
      <c r="E15" s="442"/>
      <c r="F15" s="442"/>
      <c r="G15" s="442"/>
      <c r="H15" s="442"/>
      <c r="I15" s="442"/>
      <c r="J15" s="442"/>
      <c r="K15" s="442"/>
      <c r="L15" s="442"/>
      <c r="M15" s="442"/>
      <c r="N15" s="442"/>
      <c r="O15" s="443"/>
    </row>
    <row r="16" spans="1:15" ht="231.75" customHeight="1" thickBot="1" x14ac:dyDescent="0.3">
      <c r="A16" s="187" t="s">
        <v>291</v>
      </c>
      <c r="B16" s="444" t="s">
        <v>292</v>
      </c>
      <c r="C16" s="445"/>
      <c r="D16" s="445"/>
      <c r="E16" s="445"/>
      <c r="F16" s="445"/>
      <c r="G16" s="445"/>
      <c r="H16" s="445"/>
      <c r="I16" s="445"/>
      <c r="J16" s="445"/>
      <c r="K16" s="445"/>
      <c r="L16" s="445"/>
      <c r="M16" s="445"/>
      <c r="N16" s="445"/>
      <c r="O16" s="446"/>
    </row>
    <row r="17" spans="1:15" ht="15" customHeight="1" x14ac:dyDescent="0.25">
      <c r="A17" s="188"/>
      <c r="B17" s="189"/>
      <c r="C17" s="190"/>
      <c r="D17" s="190"/>
      <c r="E17" s="190"/>
      <c r="F17" s="190"/>
      <c r="G17" s="190"/>
      <c r="H17" s="190"/>
      <c r="I17" s="190"/>
      <c r="J17" s="190"/>
      <c r="K17" s="190"/>
      <c r="L17" s="190"/>
      <c r="M17" s="190"/>
      <c r="N17" s="190"/>
      <c r="O17" s="191"/>
    </row>
    <row r="18" spans="1:15" x14ac:dyDescent="0.25">
      <c r="A18" s="192"/>
      <c r="B18" s="193"/>
      <c r="C18" s="194"/>
      <c r="D18" s="194"/>
      <c r="E18" s="194"/>
      <c r="F18" s="194"/>
      <c r="G18" s="194"/>
      <c r="H18" s="194"/>
      <c r="I18" s="194"/>
      <c r="J18" s="194"/>
      <c r="K18" s="194"/>
      <c r="L18" s="194"/>
      <c r="M18" s="194"/>
      <c r="N18" s="194"/>
      <c r="O18" s="195"/>
    </row>
    <row r="19" spans="1:15" x14ac:dyDescent="0.25">
      <c r="A19" s="430" t="s">
        <v>293</v>
      </c>
      <c r="B19" s="196" t="s">
        <v>294</v>
      </c>
      <c r="C19" s="197"/>
      <c r="D19" s="197"/>
      <c r="E19" s="197"/>
      <c r="F19" s="197"/>
      <c r="G19" s="197"/>
      <c r="H19" s="197"/>
      <c r="I19" s="197"/>
      <c r="J19" s="197"/>
      <c r="K19" s="197"/>
      <c r="L19" s="197"/>
      <c r="M19" s="197"/>
      <c r="N19" s="197"/>
      <c r="O19" s="198"/>
    </row>
    <row r="20" spans="1:15" x14ac:dyDescent="0.25">
      <c r="A20" s="430"/>
      <c r="B20" s="199"/>
      <c r="C20" s="200"/>
      <c r="D20" s="200"/>
      <c r="E20" s="200"/>
      <c r="F20" s="200"/>
      <c r="G20" s="200"/>
      <c r="H20" s="200"/>
      <c r="I20" s="200"/>
      <c r="J20" s="200"/>
      <c r="K20" s="200"/>
      <c r="L20" s="200"/>
      <c r="M20" s="200"/>
      <c r="N20" s="200"/>
      <c r="O20" s="201"/>
    </row>
    <row r="21" spans="1:15" x14ac:dyDescent="0.25">
      <c r="A21" s="430"/>
      <c r="B21" s="202" t="s">
        <v>295</v>
      </c>
      <c r="C21" s="203"/>
      <c r="D21" s="204"/>
      <c r="E21" s="205"/>
      <c r="F21" s="203"/>
      <c r="G21" s="203"/>
      <c r="H21" s="203"/>
      <c r="I21" s="203"/>
      <c r="J21" s="203"/>
      <c r="K21" s="203"/>
      <c r="L21" s="203"/>
      <c r="M21" s="203"/>
      <c r="N21" s="203"/>
      <c r="O21" s="206"/>
    </row>
    <row r="22" spans="1:15" x14ac:dyDescent="0.25">
      <c r="A22" s="192"/>
      <c r="B22" s="207" t="s">
        <v>296</v>
      </c>
      <c r="C22" s="203"/>
      <c r="D22" s="204"/>
      <c r="E22" s="205"/>
      <c r="F22" s="203"/>
      <c r="G22" s="203"/>
      <c r="H22" s="203"/>
      <c r="I22" s="203"/>
      <c r="J22" s="203"/>
      <c r="K22" s="203"/>
      <c r="L22" s="203"/>
      <c r="M22" s="203"/>
      <c r="N22" s="203"/>
      <c r="O22" s="206"/>
    </row>
    <row r="23" spans="1:15" x14ac:dyDescent="0.25">
      <c r="A23" s="188"/>
      <c r="B23" s="208"/>
      <c r="C23" s="203"/>
      <c r="D23" s="204"/>
      <c r="E23" s="205"/>
      <c r="F23" s="203"/>
      <c r="G23" s="203"/>
      <c r="H23" s="203"/>
      <c r="I23" s="203"/>
      <c r="J23" s="203"/>
      <c r="K23" s="203"/>
      <c r="L23" s="203"/>
      <c r="M23" s="203"/>
      <c r="N23" s="203"/>
      <c r="O23" s="206"/>
    </row>
    <row r="24" spans="1:15" ht="15" customHeight="1" x14ac:dyDescent="0.25">
      <c r="A24" s="188"/>
      <c r="B24" s="209"/>
      <c r="C24" s="397" t="s">
        <v>297</v>
      </c>
      <c r="D24" s="210"/>
      <c r="E24" s="210"/>
      <c r="F24" s="210"/>
      <c r="G24" s="210"/>
      <c r="H24" s="210"/>
      <c r="I24" s="210"/>
      <c r="J24" s="210"/>
      <c r="K24" s="210"/>
      <c r="L24" s="203"/>
      <c r="M24" s="203"/>
      <c r="N24" s="203"/>
      <c r="O24" s="206"/>
    </row>
    <row r="25" spans="1:15" x14ac:dyDescent="0.25">
      <c r="A25" s="188"/>
      <c r="B25" s="209"/>
      <c r="C25" s="203"/>
      <c r="D25" s="203"/>
      <c r="E25" s="203"/>
      <c r="F25" s="203"/>
      <c r="G25" s="203"/>
      <c r="H25" s="203"/>
      <c r="I25" s="203"/>
      <c r="J25" s="203"/>
      <c r="K25" s="203"/>
      <c r="L25" s="203"/>
      <c r="M25" s="203"/>
      <c r="N25" s="203"/>
      <c r="O25" s="206"/>
    </row>
    <row r="26" spans="1:15" ht="15.75" thickBot="1" x14ac:dyDescent="0.3">
      <c r="A26" s="188"/>
      <c r="B26" s="211" t="s">
        <v>298</v>
      </c>
      <c r="C26" s="212" t="s">
        <v>299</v>
      </c>
      <c r="D26" s="212" t="s">
        <v>300</v>
      </c>
      <c r="E26" s="212" t="s">
        <v>301</v>
      </c>
      <c r="F26" s="212" t="s">
        <v>302</v>
      </c>
      <c r="G26" s="212" t="s">
        <v>303</v>
      </c>
      <c r="H26" s="212" t="s">
        <v>304</v>
      </c>
      <c r="I26" s="212" t="s">
        <v>305</v>
      </c>
      <c r="J26" s="212" t="s">
        <v>306</v>
      </c>
      <c r="K26" s="212" t="s">
        <v>307</v>
      </c>
      <c r="L26" s="203"/>
      <c r="M26" s="203"/>
      <c r="N26" s="203"/>
      <c r="O26" s="206"/>
    </row>
    <row r="27" spans="1:15" x14ac:dyDescent="0.25">
      <c r="A27" s="188"/>
      <c r="B27" s="213">
        <v>266666.66666666669</v>
      </c>
      <c r="C27" s="214">
        <v>266666.66666666669</v>
      </c>
      <c r="D27" s="214">
        <v>266666.66666666669</v>
      </c>
      <c r="E27" s="214">
        <v>133333.33333333334</v>
      </c>
      <c r="F27" s="214">
        <v>66666.666666666672</v>
      </c>
      <c r="G27" s="215" t="s">
        <v>308</v>
      </c>
      <c r="H27" s="215" t="s">
        <v>308</v>
      </c>
      <c r="I27" s="215" t="s">
        <v>308</v>
      </c>
      <c r="J27" s="215" t="s">
        <v>308</v>
      </c>
      <c r="K27" s="215" t="s">
        <v>308</v>
      </c>
      <c r="L27" s="203"/>
      <c r="M27" s="203"/>
      <c r="N27" s="203"/>
      <c r="O27" s="206"/>
    </row>
    <row r="28" spans="1:15" x14ac:dyDescent="0.25">
      <c r="A28" s="188"/>
      <c r="B28" s="213"/>
      <c r="C28" s="214"/>
      <c r="D28" s="214"/>
      <c r="E28" s="214"/>
      <c r="F28" s="214"/>
      <c r="G28" s="215"/>
      <c r="H28" s="215"/>
      <c r="I28" s="215"/>
      <c r="J28" s="215"/>
      <c r="K28" s="215"/>
      <c r="L28" s="203"/>
      <c r="M28" s="203"/>
      <c r="N28" s="203"/>
      <c r="O28" s="206"/>
    </row>
    <row r="29" spans="1:15" x14ac:dyDescent="0.25">
      <c r="A29" s="188"/>
      <c r="B29" s="213"/>
      <c r="C29" s="214"/>
      <c r="D29" s="214"/>
      <c r="E29" s="214"/>
      <c r="F29" s="214"/>
      <c r="G29" s="215"/>
      <c r="H29" s="215"/>
      <c r="I29" s="215"/>
      <c r="J29" s="215"/>
      <c r="K29" s="215"/>
      <c r="L29" s="203"/>
      <c r="M29" s="203"/>
      <c r="N29" s="203"/>
      <c r="O29" s="206"/>
    </row>
    <row r="30" spans="1:15" x14ac:dyDescent="0.25">
      <c r="A30" s="188"/>
      <c r="B30" s="213"/>
      <c r="C30" s="214"/>
      <c r="D30" s="214"/>
      <c r="E30" s="214"/>
      <c r="F30" s="214"/>
      <c r="G30" s="215"/>
      <c r="H30" s="215"/>
      <c r="I30" s="215"/>
      <c r="J30" s="215"/>
      <c r="K30" s="215"/>
      <c r="L30" s="203"/>
      <c r="M30" s="203"/>
      <c r="N30" s="203"/>
      <c r="O30" s="206"/>
    </row>
    <row r="31" spans="1:15" x14ac:dyDescent="0.25">
      <c r="A31" s="188"/>
      <c r="B31" s="209" t="s">
        <v>309</v>
      </c>
      <c r="C31" s="214"/>
      <c r="D31" s="214"/>
      <c r="E31" s="214"/>
      <c r="F31" s="214"/>
      <c r="G31" s="215"/>
      <c r="H31" s="215"/>
      <c r="I31" s="215"/>
      <c r="J31" s="215"/>
      <c r="K31" s="215"/>
      <c r="L31" s="203"/>
      <c r="M31" s="203"/>
      <c r="N31" s="203"/>
      <c r="O31" s="206"/>
    </row>
    <row r="32" spans="1:15" x14ac:dyDescent="0.25">
      <c r="A32" s="188"/>
      <c r="B32" s="209"/>
      <c r="C32" s="214"/>
      <c r="D32" s="214"/>
      <c r="E32" s="214"/>
      <c r="F32" s="214"/>
      <c r="G32" s="215"/>
      <c r="H32" s="215"/>
      <c r="I32" s="215"/>
      <c r="J32" s="215"/>
      <c r="K32" s="215"/>
      <c r="L32" s="203"/>
      <c r="M32" s="203"/>
      <c r="N32" s="203"/>
      <c r="O32" s="206"/>
    </row>
    <row r="33" spans="1:15" x14ac:dyDescent="0.25">
      <c r="A33" s="188"/>
      <c r="B33" s="202" t="s">
        <v>295</v>
      </c>
      <c r="C33" s="203"/>
      <c r="D33" s="203"/>
      <c r="E33" s="203"/>
      <c r="F33" s="203"/>
      <c r="G33" s="203"/>
      <c r="H33" s="203"/>
      <c r="I33" s="203"/>
      <c r="J33" s="203"/>
      <c r="K33" s="203"/>
      <c r="L33" s="203"/>
      <c r="M33" s="203"/>
      <c r="N33" s="203"/>
      <c r="O33" s="206"/>
    </row>
    <row r="34" spans="1:15" x14ac:dyDescent="0.25">
      <c r="A34" s="188"/>
      <c r="B34" s="207" t="s">
        <v>310</v>
      </c>
      <c r="C34" s="203"/>
      <c r="D34" s="203"/>
      <c r="E34" s="203"/>
      <c r="F34" s="203"/>
      <c r="G34" s="203"/>
      <c r="H34" s="203"/>
      <c r="I34" s="203"/>
      <c r="J34" s="203"/>
      <c r="K34" s="203"/>
      <c r="L34" s="203"/>
      <c r="M34" s="203"/>
      <c r="N34" s="203"/>
      <c r="O34" s="206"/>
    </row>
    <row r="35" spans="1:15" x14ac:dyDescent="0.25">
      <c r="A35" s="188"/>
      <c r="B35" s="209" t="s">
        <v>311</v>
      </c>
      <c r="C35" s="216"/>
      <c r="D35" s="216"/>
      <c r="E35" s="216"/>
      <c r="F35" s="216"/>
      <c r="G35" s="216"/>
      <c r="H35" s="216"/>
      <c r="I35" s="216"/>
      <c r="J35" s="216"/>
      <c r="K35" s="216"/>
      <c r="L35" s="203"/>
      <c r="M35" s="203"/>
      <c r="N35" s="203"/>
      <c r="O35" s="206"/>
    </row>
    <row r="36" spans="1:15" x14ac:dyDescent="0.25">
      <c r="A36" s="188"/>
      <c r="B36" s="217"/>
      <c r="C36" s="216"/>
      <c r="D36" s="216"/>
      <c r="E36" s="216"/>
      <c r="F36" s="216"/>
      <c r="G36" s="216"/>
      <c r="H36" s="216"/>
      <c r="I36" s="216"/>
      <c r="J36" s="216"/>
      <c r="K36" s="216"/>
      <c r="L36" s="203"/>
      <c r="M36" s="203"/>
      <c r="N36" s="203"/>
      <c r="O36" s="206"/>
    </row>
    <row r="37" spans="1:15" ht="15" customHeight="1" x14ac:dyDescent="0.25">
      <c r="A37" s="188"/>
      <c r="B37" s="209"/>
      <c r="C37" s="397" t="s">
        <v>297</v>
      </c>
      <c r="D37" s="210"/>
      <c r="E37" s="210"/>
      <c r="F37" s="210"/>
      <c r="G37" s="210"/>
      <c r="H37" s="210"/>
      <c r="I37" s="210"/>
      <c r="J37" s="210"/>
      <c r="K37" s="210"/>
      <c r="L37" s="203"/>
      <c r="M37" s="203"/>
      <c r="N37" s="203"/>
      <c r="O37" s="206"/>
    </row>
    <row r="38" spans="1:15" x14ac:dyDescent="0.25">
      <c r="A38" s="188"/>
      <c r="B38" s="209"/>
      <c r="C38" s="203"/>
      <c r="D38" s="203"/>
      <c r="E38" s="203"/>
      <c r="F38" s="203"/>
      <c r="G38" s="203"/>
      <c r="H38" s="203"/>
      <c r="I38" s="203"/>
      <c r="J38" s="203"/>
      <c r="K38" s="203"/>
      <c r="L38" s="203"/>
      <c r="M38" s="203"/>
      <c r="N38" s="203"/>
      <c r="O38" s="206"/>
    </row>
    <row r="39" spans="1:15" ht="15.75" thickBot="1" x14ac:dyDescent="0.3">
      <c r="A39" s="188"/>
      <c r="B39" s="211" t="s">
        <v>298</v>
      </c>
      <c r="C39" s="212" t="s">
        <v>299</v>
      </c>
      <c r="D39" s="212" t="s">
        <v>300</v>
      </c>
      <c r="E39" s="212" t="s">
        <v>301</v>
      </c>
      <c r="F39" s="212" t="s">
        <v>302</v>
      </c>
      <c r="G39" s="212" t="s">
        <v>303</v>
      </c>
      <c r="H39" s="212" t="s">
        <v>304</v>
      </c>
      <c r="I39" s="212" t="s">
        <v>305</v>
      </c>
      <c r="J39" s="212" t="s">
        <v>306</v>
      </c>
      <c r="K39" s="212" t="s">
        <v>307</v>
      </c>
      <c r="L39" s="203"/>
      <c r="M39" s="203"/>
      <c r="N39" s="203"/>
      <c r="O39" s="206"/>
    </row>
    <row r="40" spans="1:15" x14ac:dyDescent="0.25">
      <c r="A40" s="188"/>
      <c r="B40" s="218" t="s">
        <v>308</v>
      </c>
      <c r="C40" s="215" t="s">
        <v>308</v>
      </c>
      <c r="D40" s="219">
        <v>571428.57142857148</v>
      </c>
      <c r="E40" s="219">
        <v>285714.28571428574</v>
      </c>
      <c r="F40" s="219">
        <v>142857.14285714287</v>
      </c>
      <c r="G40" s="215" t="s">
        <v>308</v>
      </c>
      <c r="H40" s="215" t="s">
        <v>308</v>
      </c>
      <c r="I40" s="215" t="s">
        <v>308</v>
      </c>
      <c r="J40" s="215" t="s">
        <v>308</v>
      </c>
      <c r="K40" s="215" t="s">
        <v>308</v>
      </c>
      <c r="L40" s="203"/>
      <c r="M40" s="203"/>
      <c r="N40" s="203"/>
      <c r="O40" s="206"/>
    </row>
    <row r="41" spans="1:15" x14ac:dyDescent="0.25">
      <c r="A41" s="188"/>
      <c r="B41" s="209"/>
      <c r="C41" s="203"/>
      <c r="D41" s="203"/>
      <c r="E41" s="203"/>
      <c r="F41" s="203"/>
      <c r="G41" s="203"/>
      <c r="H41" s="203"/>
      <c r="I41" s="203"/>
      <c r="J41" s="203"/>
      <c r="K41" s="203"/>
      <c r="L41" s="203"/>
      <c r="M41" s="203"/>
      <c r="N41" s="203"/>
      <c r="O41" s="206"/>
    </row>
    <row r="42" spans="1:15" x14ac:dyDescent="0.25">
      <c r="A42" s="188"/>
      <c r="B42" s="209"/>
      <c r="C42" s="203"/>
      <c r="D42" s="203"/>
      <c r="E42" s="203"/>
      <c r="F42" s="203"/>
      <c r="G42" s="203"/>
      <c r="H42" s="203"/>
      <c r="I42" s="203"/>
      <c r="J42" s="203"/>
      <c r="K42" s="203"/>
      <c r="L42" s="203"/>
      <c r="M42" s="203"/>
      <c r="N42" s="203"/>
      <c r="O42" s="206"/>
    </row>
    <row r="43" spans="1:15" x14ac:dyDescent="0.25">
      <c r="A43" s="188"/>
      <c r="B43" s="209" t="s">
        <v>312</v>
      </c>
      <c r="C43" s="203"/>
      <c r="D43" s="203"/>
      <c r="E43" s="203"/>
      <c r="F43" s="203"/>
      <c r="G43" s="203"/>
      <c r="H43" s="203"/>
      <c r="I43" s="203"/>
      <c r="J43" s="203"/>
      <c r="K43" s="203"/>
      <c r="L43" s="203"/>
      <c r="M43" s="203"/>
      <c r="N43" s="203"/>
      <c r="O43" s="206"/>
    </row>
    <row r="44" spans="1:15" x14ac:dyDescent="0.25">
      <c r="A44" s="188"/>
      <c r="B44" s="209"/>
      <c r="C44" s="203"/>
      <c r="D44" s="203"/>
      <c r="E44" s="203"/>
      <c r="F44" s="203"/>
      <c r="G44" s="203"/>
      <c r="H44" s="203"/>
      <c r="I44" s="203"/>
      <c r="J44" s="203"/>
      <c r="K44" s="203"/>
      <c r="L44" s="203"/>
      <c r="M44" s="203"/>
      <c r="N44" s="203"/>
      <c r="O44" s="206"/>
    </row>
    <row r="45" spans="1:15" x14ac:dyDescent="0.25">
      <c r="A45" s="188"/>
      <c r="B45" s="202" t="s">
        <v>295</v>
      </c>
      <c r="C45" s="203"/>
      <c r="D45" s="203"/>
      <c r="E45" s="203"/>
      <c r="F45" s="203"/>
      <c r="G45" s="203"/>
      <c r="H45" s="203"/>
      <c r="I45" s="203"/>
      <c r="J45" s="203"/>
      <c r="K45" s="203"/>
      <c r="L45" s="203"/>
      <c r="M45" s="203"/>
      <c r="N45" s="203"/>
      <c r="O45" s="206"/>
    </row>
    <row r="46" spans="1:15" x14ac:dyDescent="0.25">
      <c r="A46" s="188"/>
      <c r="B46" s="209" t="s">
        <v>313</v>
      </c>
      <c r="C46" s="203"/>
      <c r="D46" s="203"/>
      <c r="E46" s="203"/>
      <c r="F46" s="203"/>
      <c r="G46" s="203"/>
      <c r="H46" s="203"/>
      <c r="I46" s="203"/>
      <c r="J46" s="203"/>
      <c r="K46" s="203"/>
      <c r="L46" s="203"/>
      <c r="M46" s="203"/>
      <c r="N46" s="203"/>
      <c r="O46" s="206"/>
    </row>
    <row r="47" spans="1:15" x14ac:dyDescent="0.25">
      <c r="A47" s="188"/>
      <c r="B47" s="207" t="s">
        <v>314</v>
      </c>
      <c r="C47" s="216"/>
      <c r="D47" s="216"/>
      <c r="E47" s="216"/>
      <c r="F47" s="216"/>
      <c r="G47" s="216"/>
      <c r="H47" s="216"/>
      <c r="I47" s="216"/>
      <c r="J47" s="216"/>
      <c r="K47" s="216"/>
      <c r="L47" s="203"/>
      <c r="M47" s="203"/>
      <c r="N47" s="203"/>
      <c r="O47" s="206"/>
    </row>
    <row r="48" spans="1:15" x14ac:dyDescent="0.25">
      <c r="A48" s="188"/>
      <c r="B48" s="207"/>
      <c r="C48" s="216"/>
      <c r="D48" s="216"/>
      <c r="E48" s="216"/>
      <c r="F48" s="216"/>
      <c r="G48" s="216"/>
      <c r="H48" s="216"/>
      <c r="I48" s="216"/>
      <c r="J48" s="216"/>
      <c r="K48" s="216"/>
      <c r="L48" s="203"/>
      <c r="M48" s="203"/>
      <c r="N48" s="203"/>
      <c r="O48" s="206"/>
    </row>
    <row r="49" spans="1:15" x14ac:dyDescent="0.25">
      <c r="A49" s="188"/>
      <c r="B49" s="220"/>
      <c r="C49" s="221"/>
      <c r="D49" s="204"/>
      <c r="E49" s="204"/>
      <c r="F49" s="216"/>
      <c r="G49" s="216"/>
      <c r="H49" s="216"/>
      <c r="I49" s="216"/>
      <c r="J49" s="216"/>
      <c r="K49" s="216"/>
      <c r="L49" s="203"/>
      <c r="M49" s="203"/>
      <c r="N49" s="203"/>
      <c r="O49" s="206"/>
    </row>
    <row r="50" spans="1:15" x14ac:dyDescent="0.25">
      <c r="A50" s="188"/>
      <c r="B50" s="217"/>
      <c r="C50" s="216"/>
      <c r="D50" s="216"/>
      <c r="E50" s="216"/>
      <c r="F50" s="216"/>
      <c r="G50" s="216"/>
      <c r="H50" s="216"/>
      <c r="I50" s="216"/>
      <c r="J50" s="216"/>
      <c r="K50" s="216"/>
      <c r="L50" s="203"/>
      <c r="M50" s="203"/>
      <c r="N50" s="203"/>
      <c r="O50" s="206"/>
    </row>
    <row r="51" spans="1:15" ht="15" customHeight="1" x14ac:dyDescent="0.25">
      <c r="A51" s="188"/>
      <c r="B51" s="209"/>
      <c r="C51" s="397" t="s">
        <v>315</v>
      </c>
      <c r="D51" s="210"/>
      <c r="E51" s="210"/>
      <c r="F51" s="210"/>
      <c r="G51" s="210"/>
      <c r="H51" s="210"/>
      <c r="I51" s="210"/>
      <c r="J51" s="210"/>
      <c r="K51" s="210"/>
      <c r="L51" s="203"/>
      <c r="M51" s="203"/>
      <c r="N51" s="203"/>
      <c r="O51" s="206"/>
    </row>
    <row r="52" spans="1:15" x14ac:dyDescent="0.25">
      <c r="A52" s="188"/>
      <c r="B52" s="209"/>
      <c r="C52" s="203"/>
      <c r="D52" s="203"/>
      <c r="E52" s="203"/>
      <c r="F52" s="203"/>
      <c r="G52" s="203"/>
      <c r="H52" s="203"/>
      <c r="I52" s="203"/>
      <c r="J52" s="203"/>
      <c r="K52" s="203"/>
      <c r="L52" s="203"/>
      <c r="M52" s="203"/>
      <c r="N52" s="203"/>
      <c r="O52" s="206"/>
    </row>
    <row r="53" spans="1:15" ht="15.75" thickBot="1" x14ac:dyDescent="0.3">
      <c r="A53" s="188"/>
      <c r="B53" s="211" t="s">
        <v>298</v>
      </c>
      <c r="C53" s="212" t="s">
        <v>299</v>
      </c>
      <c r="D53" s="212" t="s">
        <v>300</v>
      </c>
      <c r="E53" s="212" t="s">
        <v>301</v>
      </c>
      <c r="F53" s="212" t="s">
        <v>302</v>
      </c>
      <c r="G53" s="212" t="s">
        <v>303</v>
      </c>
      <c r="H53" s="212" t="s">
        <v>304</v>
      </c>
      <c r="I53" s="212" t="s">
        <v>305</v>
      </c>
      <c r="J53" s="212" t="s">
        <v>306</v>
      </c>
      <c r="K53" s="212" t="s">
        <v>307</v>
      </c>
      <c r="L53" s="203"/>
      <c r="M53" s="203"/>
      <c r="N53" s="203"/>
      <c r="O53" s="206"/>
    </row>
    <row r="54" spans="1:15" x14ac:dyDescent="0.25">
      <c r="A54" s="188"/>
      <c r="B54" s="218" t="s">
        <v>308</v>
      </c>
      <c r="C54" s="215" t="s">
        <v>308</v>
      </c>
      <c r="D54" s="215" t="s">
        <v>308</v>
      </c>
      <c r="E54" s="215" t="s">
        <v>308</v>
      </c>
      <c r="F54" s="205">
        <v>1000000</v>
      </c>
      <c r="G54" s="215" t="s">
        <v>308</v>
      </c>
      <c r="H54" s="215" t="s">
        <v>308</v>
      </c>
      <c r="I54" s="215" t="s">
        <v>308</v>
      </c>
      <c r="J54" s="215" t="s">
        <v>308</v>
      </c>
      <c r="K54" s="215" t="s">
        <v>308</v>
      </c>
      <c r="L54" s="203"/>
      <c r="M54" s="203"/>
      <c r="N54" s="203"/>
      <c r="O54" s="206"/>
    </row>
    <row r="55" spans="1:15" x14ac:dyDescent="0.25">
      <c r="A55" s="188"/>
      <c r="B55" s="209"/>
      <c r="C55" s="203"/>
      <c r="D55" s="203"/>
      <c r="E55" s="203"/>
      <c r="F55" s="203"/>
      <c r="G55" s="203"/>
      <c r="H55" s="203"/>
      <c r="I55" s="203"/>
      <c r="J55" s="203"/>
      <c r="K55" s="203"/>
      <c r="L55" s="203"/>
      <c r="M55" s="203"/>
      <c r="N55" s="203"/>
      <c r="O55" s="206"/>
    </row>
    <row r="56" spans="1:15" ht="15" customHeight="1" thickBot="1" x14ac:dyDescent="0.3">
      <c r="A56" s="222"/>
      <c r="B56" s="223"/>
      <c r="C56" s="224"/>
      <c r="D56" s="224"/>
      <c r="E56" s="224"/>
      <c r="F56" s="224"/>
      <c r="G56" s="224"/>
      <c r="H56" s="224"/>
      <c r="I56" s="224"/>
      <c r="J56" s="224"/>
      <c r="K56" s="224"/>
      <c r="L56" s="224"/>
      <c r="M56" s="224"/>
      <c r="N56" s="224"/>
      <c r="O56" s="225"/>
    </row>
    <row r="57" spans="1:15" ht="15.75" x14ac:dyDescent="0.25">
      <c r="A57" s="176"/>
      <c r="B57" s="177"/>
      <c r="C57" s="177"/>
    </row>
    <row r="58" spans="1:15" x14ac:dyDescent="0.25">
      <c r="O58" s="94" t="s">
        <v>221</v>
      </c>
    </row>
  </sheetData>
  <mergeCells count="7">
    <mergeCell ref="A19:A21"/>
    <mergeCell ref="B8:O8"/>
    <mergeCell ref="B9:O9"/>
    <mergeCell ref="B11:O11"/>
    <mergeCell ref="B12:O14"/>
    <mergeCell ref="B15:O15"/>
    <mergeCell ref="B16:O16"/>
  </mergeCells>
  <hyperlinks>
    <hyperlink ref="O58" location="Contents!A1" display="To Frontpage"/>
    <hyperlink ref="B15:C15" r:id="rId1" display="Legal framework for valuation and LTV-calculation follow the rules of the Danish FSA - Bekendtgørelse nr. 687 af 20. juni 2007"/>
  </hyperlinks>
  <printOptions horizontalCentered="1"/>
  <pageMargins left="0.19685039370078741" right="0.19685039370078741" top="0.74803149606299213" bottom="0.74803149606299213" header="0.31496062992125984" footer="0.31496062992125984"/>
  <pageSetup paperSize="9" scale="58" fitToHeight="0" orientation="portrait" r:id="rId2"/>
  <headerFooter scaleWithDoc="0" alignWithMargins="0">
    <oddFooter>&amp;R&amp;8BRFkredit ECBC Label Template, page &amp;P of &amp;N</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pageSetUpPr fitToPage="1"/>
  </sheetPr>
  <dimension ref="A1:C77"/>
  <sheetViews>
    <sheetView zoomScale="70" zoomScaleNormal="70" workbookViewId="0">
      <selection activeCell="P13" sqref="P13"/>
    </sheetView>
  </sheetViews>
  <sheetFormatPr defaultRowHeight="15" x14ac:dyDescent="0.25"/>
  <cols>
    <col min="1" max="2" width="68.140625" style="46" customWidth="1"/>
    <col min="3" max="3" width="77.7109375" style="46" customWidth="1"/>
    <col min="4" max="16384" width="9.140625" style="46"/>
  </cols>
  <sheetData>
    <row r="1" spans="1:3" s="226" customFormat="1" x14ac:dyDescent="0.25"/>
    <row r="2" spans="1:3" s="226" customFormat="1" x14ac:dyDescent="0.25"/>
    <row r="3" spans="1:3" s="226" customFormat="1" x14ac:dyDescent="0.25"/>
    <row r="4" spans="1:3" s="226" customFormat="1" x14ac:dyDescent="0.25"/>
    <row r="5" spans="1:3" s="226" customFormat="1" x14ac:dyDescent="0.25"/>
    <row r="6" spans="1:3" s="226" customFormat="1" ht="16.5" thickBot="1" x14ac:dyDescent="0.3">
      <c r="A6" s="227" t="s">
        <v>316</v>
      </c>
    </row>
    <row r="7" spans="1:3" s="226" customFormat="1" ht="15.75" thickBot="1" x14ac:dyDescent="0.3">
      <c r="A7" s="228" t="s">
        <v>176</v>
      </c>
      <c r="B7" s="449" t="s">
        <v>245</v>
      </c>
      <c r="C7" s="450"/>
    </row>
    <row r="8" spans="1:3" s="226" customFormat="1" ht="15.75" thickBot="1" x14ac:dyDescent="0.3">
      <c r="A8" s="229" t="s">
        <v>317</v>
      </c>
      <c r="B8" s="451"/>
      <c r="C8" s="452"/>
    </row>
    <row r="9" spans="1:3" s="226" customFormat="1" x14ac:dyDescent="0.25">
      <c r="A9" s="230" t="s">
        <v>53</v>
      </c>
      <c r="B9" s="453" t="s">
        <v>318</v>
      </c>
      <c r="C9" s="454"/>
    </row>
    <row r="10" spans="1:3" s="226" customFormat="1" x14ac:dyDescent="0.25">
      <c r="A10" s="231" t="s">
        <v>124</v>
      </c>
      <c r="B10" s="447" t="s">
        <v>319</v>
      </c>
      <c r="C10" s="448"/>
    </row>
    <row r="11" spans="1:3" s="226" customFormat="1" x14ac:dyDescent="0.25">
      <c r="A11" s="231" t="s">
        <v>55</v>
      </c>
      <c r="B11" s="447" t="s">
        <v>320</v>
      </c>
      <c r="C11" s="448"/>
    </row>
    <row r="12" spans="1:3" s="226" customFormat="1" x14ac:dyDescent="0.25">
      <c r="A12" s="231" t="s">
        <v>56</v>
      </c>
      <c r="B12" s="447" t="s">
        <v>321</v>
      </c>
      <c r="C12" s="448"/>
    </row>
    <row r="13" spans="1:3" s="226" customFormat="1" x14ac:dyDescent="0.25">
      <c r="A13" s="231" t="s">
        <v>125</v>
      </c>
      <c r="B13" s="447" t="s">
        <v>322</v>
      </c>
      <c r="C13" s="448"/>
    </row>
    <row r="14" spans="1:3" s="226" customFormat="1" x14ac:dyDescent="0.25">
      <c r="A14" s="231" t="s">
        <v>57</v>
      </c>
      <c r="B14" s="447" t="s">
        <v>323</v>
      </c>
      <c r="C14" s="448"/>
    </row>
    <row r="15" spans="1:3" s="226" customFormat="1" x14ac:dyDescent="0.25">
      <c r="A15" s="231" t="s">
        <v>177</v>
      </c>
      <c r="B15" s="457" t="s">
        <v>324</v>
      </c>
      <c r="C15" s="458"/>
    </row>
    <row r="16" spans="1:3" s="226" customFormat="1" x14ac:dyDescent="0.25">
      <c r="A16" s="231" t="s">
        <v>126</v>
      </c>
      <c r="B16" s="447" t="s">
        <v>325</v>
      </c>
      <c r="C16" s="448"/>
    </row>
    <row r="17" spans="1:3" s="226" customFormat="1" x14ac:dyDescent="0.25">
      <c r="A17" s="232" t="s">
        <v>127</v>
      </c>
      <c r="B17" s="447" t="s">
        <v>326</v>
      </c>
      <c r="C17" s="448"/>
    </row>
    <row r="18" spans="1:3" s="226" customFormat="1" ht="30" customHeight="1" x14ac:dyDescent="0.25">
      <c r="A18" s="231" t="s">
        <v>128</v>
      </c>
      <c r="B18" s="459" t="s">
        <v>327</v>
      </c>
      <c r="C18" s="460"/>
    </row>
    <row r="19" spans="1:3" s="226" customFormat="1" x14ac:dyDescent="0.25">
      <c r="A19" s="233" t="s">
        <v>129</v>
      </c>
      <c r="B19" s="447" t="s">
        <v>328</v>
      </c>
      <c r="C19" s="448"/>
    </row>
    <row r="20" spans="1:3" s="226" customFormat="1" x14ac:dyDescent="0.25">
      <c r="A20" s="231" t="s">
        <v>60</v>
      </c>
      <c r="B20" s="447" t="s">
        <v>329</v>
      </c>
      <c r="C20" s="448"/>
    </row>
    <row r="21" spans="1:3" s="226" customFormat="1" x14ac:dyDescent="0.25">
      <c r="A21" s="231" t="s">
        <v>131</v>
      </c>
      <c r="B21" s="447" t="s">
        <v>330</v>
      </c>
      <c r="C21" s="448"/>
    </row>
    <row r="22" spans="1:3" s="226" customFormat="1" ht="30.75" thickBot="1" x14ac:dyDescent="0.3">
      <c r="A22" s="234" t="s">
        <v>132</v>
      </c>
      <c r="B22" s="461" t="s">
        <v>331</v>
      </c>
      <c r="C22" s="462"/>
    </row>
    <row r="23" spans="1:3" s="226" customFormat="1" ht="15.75" thickBot="1" x14ac:dyDescent="0.3">
      <c r="A23" s="235"/>
      <c r="B23" s="236"/>
      <c r="C23" s="237"/>
    </row>
    <row r="24" spans="1:3" s="226" customFormat="1" ht="15.75" thickBot="1" x14ac:dyDescent="0.3">
      <c r="A24" s="228" t="s">
        <v>176</v>
      </c>
      <c r="B24" s="463" t="s">
        <v>245</v>
      </c>
      <c r="C24" s="464"/>
    </row>
    <row r="25" spans="1:3" s="226" customFormat="1" ht="15.75" thickBot="1" x14ac:dyDescent="0.3">
      <c r="A25" s="229" t="s">
        <v>332</v>
      </c>
      <c r="B25" s="465"/>
      <c r="C25" s="466"/>
    </row>
    <row r="26" spans="1:3" s="226" customFormat="1" x14ac:dyDescent="0.25">
      <c r="A26" s="238" t="s">
        <v>133</v>
      </c>
      <c r="B26" s="467" t="s">
        <v>333</v>
      </c>
      <c r="C26" s="468"/>
    </row>
    <row r="27" spans="1:3" s="226" customFormat="1" ht="36" customHeight="1" x14ac:dyDescent="0.25">
      <c r="A27" s="231" t="s">
        <v>134</v>
      </c>
      <c r="B27" s="455" t="s">
        <v>334</v>
      </c>
      <c r="C27" s="456"/>
    </row>
    <row r="28" spans="1:3" s="226" customFormat="1" x14ac:dyDescent="0.25">
      <c r="A28" s="239" t="s">
        <v>65</v>
      </c>
      <c r="B28" s="455" t="s">
        <v>335</v>
      </c>
      <c r="C28" s="456"/>
    </row>
    <row r="29" spans="1:3" s="226" customFormat="1" x14ac:dyDescent="0.25">
      <c r="A29" s="239" t="s">
        <v>336</v>
      </c>
      <c r="B29" s="459" t="s">
        <v>337</v>
      </c>
      <c r="C29" s="460"/>
    </row>
    <row r="30" spans="1:3" s="226" customFormat="1" x14ac:dyDescent="0.25">
      <c r="A30" s="239" t="s">
        <v>338</v>
      </c>
      <c r="B30" s="447" t="s">
        <v>339</v>
      </c>
      <c r="C30" s="448"/>
    </row>
    <row r="31" spans="1:3" s="226" customFormat="1" x14ac:dyDescent="0.25">
      <c r="A31" s="239" t="s">
        <v>69</v>
      </c>
      <c r="B31" s="455" t="s">
        <v>340</v>
      </c>
      <c r="C31" s="456"/>
    </row>
    <row r="32" spans="1:3" s="226" customFormat="1" x14ac:dyDescent="0.25">
      <c r="A32" s="239" t="s">
        <v>136</v>
      </c>
      <c r="B32" s="455" t="s">
        <v>341</v>
      </c>
      <c r="C32" s="456"/>
    </row>
    <row r="33" spans="1:3" s="226" customFormat="1" ht="15.75" thickBot="1" x14ac:dyDescent="0.3">
      <c r="A33" s="240" t="s">
        <v>342</v>
      </c>
      <c r="B33" s="471" t="s">
        <v>343</v>
      </c>
      <c r="C33" s="472"/>
    </row>
    <row r="34" spans="1:3" s="226" customFormat="1" ht="15.75" thickBot="1" x14ac:dyDescent="0.3">
      <c r="A34" s="241"/>
      <c r="B34" s="242"/>
      <c r="C34" s="243"/>
    </row>
    <row r="35" spans="1:3" s="226" customFormat="1" ht="15.75" thickBot="1" x14ac:dyDescent="0.3">
      <c r="A35" s="228" t="s">
        <v>176</v>
      </c>
      <c r="B35" s="244" t="s">
        <v>245</v>
      </c>
      <c r="C35" s="245" t="s">
        <v>344</v>
      </c>
    </row>
    <row r="36" spans="1:3" s="226" customFormat="1" ht="15.75" thickBot="1" x14ac:dyDescent="0.3">
      <c r="A36" s="229" t="s">
        <v>345</v>
      </c>
      <c r="B36" s="246"/>
      <c r="C36" s="247" t="s">
        <v>346</v>
      </c>
    </row>
    <row r="37" spans="1:3" s="226" customFormat="1" ht="60" x14ac:dyDescent="0.25">
      <c r="A37" s="248" t="s">
        <v>93</v>
      </c>
      <c r="B37" s="249" t="s">
        <v>347</v>
      </c>
      <c r="C37" s="250"/>
    </row>
    <row r="38" spans="1:3" s="226" customFormat="1" ht="285.75" thickBot="1" x14ac:dyDescent="0.3">
      <c r="A38" s="251" t="s">
        <v>94</v>
      </c>
      <c r="B38" s="252" t="s">
        <v>348</v>
      </c>
      <c r="C38" s="253"/>
    </row>
    <row r="39" spans="1:3" s="226" customFormat="1" ht="15.75" thickBot="1" x14ac:dyDescent="0.3">
      <c r="A39" s="254"/>
      <c r="B39" s="243"/>
      <c r="C39" s="243"/>
    </row>
    <row r="40" spans="1:3" s="226" customFormat="1" ht="15.75" thickBot="1" x14ac:dyDescent="0.3">
      <c r="A40" s="228" t="s">
        <v>176</v>
      </c>
      <c r="B40" s="449" t="s">
        <v>245</v>
      </c>
      <c r="C40" s="450"/>
    </row>
    <row r="41" spans="1:3" s="226" customFormat="1" ht="15.75" thickBot="1" x14ac:dyDescent="0.3">
      <c r="A41" s="229" t="s">
        <v>349</v>
      </c>
      <c r="B41" s="451"/>
      <c r="C41" s="452"/>
    </row>
    <row r="42" spans="1:3" s="226" customFormat="1" ht="75" customHeight="1" x14ac:dyDescent="0.25">
      <c r="A42" s="255" t="s">
        <v>98</v>
      </c>
      <c r="B42" s="473" t="s">
        <v>350</v>
      </c>
      <c r="C42" s="474"/>
    </row>
    <row r="43" spans="1:3" s="226" customFormat="1" ht="32.25" customHeight="1" x14ac:dyDescent="0.25">
      <c r="A43" s="256" t="s">
        <v>99</v>
      </c>
      <c r="B43" s="475" t="s">
        <v>351</v>
      </c>
      <c r="C43" s="476"/>
    </row>
    <row r="44" spans="1:3" s="226" customFormat="1" ht="15.75" thickBot="1" x14ac:dyDescent="0.3">
      <c r="A44" s="251" t="s">
        <v>100</v>
      </c>
      <c r="B44" s="477" t="s">
        <v>352</v>
      </c>
      <c r="C44" s="478"/>
    </row>
    <row r="45" spans="1:3" s="226" customFormat="1" ht="15.75" thickBot="1" x14ac:dyDescent="0.3">
      <c r="A45" s="257"/>
      <c r="B45" s="258"/>
      <c r="C45" s="243"/>
    </row>
    <row r="46" spans="1:3" s="226" customFormat="1" ht="15.75" thickBot="1" x14ac:dyDescent="0.3">
      <c r="A46" s="228" t="s">
        <v>176</v>
      </c>
      <c r="B46" s="449" t="s">
        <v>245</v>
      </c>
      <c r="C46" s="450"/>
    </row>
    <row r="47" spans="1:3" s="226" customFormat="1" ht="15.75" thickBot="1" x14ac:dyDescent="0.3">
      <c r="A47" s="229" t="s">
        <v>353</v>
      </c>
      <c r="B47" s="479"/>
      <c r="C47" s="480"/>
    </row>
    <row r="48" spans="1:3" s="226" customFormat="1" x14ac:dyDescent="0.25">
      <c r="A48" s="259" t="s">
        <v>1</v>
      </c>
      <c r="B48" s="469" t="s">
        <v>354</v>
      </c>
      <c r="C48" s="470"/>
    </row>
    <row r="49" spans="1:3" s="226" customFormat="1" x14ac:dyDescent="0.25">
      <c r="A49" s="260" t="s">
        <v>2</v>
      </c>
      <c r="B49" s="475" t="s">
        <v>355</v>
      </c>
      <c r="C49" s="476"/>
    </row>
    <row r="50" spans="1:3" s="226" customFormat="1" x14ac:dyDescent="0.25">
      <c r="A50" s="256" t="s">
        <v>3</v>
      </c>
      <c r="B50" s="469" t="s">
        <v>356</v>
      </c>
      <c r="C50" s="470"/>
    </row>
    <row r="51" spans="1:3" s="226" customFormat="1" x14ac:dyDescent="0.25">
      <c r="A51" s="256" t="s">
        <v>4</v>
      </c>
      <c r="B51" s="475" t="s">
        <v>357</v>
      </c>
      <c r="C51" s="476"/>
    </row>
    <row r="52" spans="1:3" s="226" customFormat="1" x14ac:dyDescent="0.25">
      <c r="A52" s="256" t="s">
        <v>5</v>
      </c>
      <c r="B52" s="475" t="s">
        <v>358</v>
      </c>
      <c r="C52" s="476"/>
    </row>
    <row r="53" spans="1:3" s="226" customFormat="1" x14ac:dyDescent="0.25">
      <c r="A53" s="256" t="s">
        <v>6</v>
      </c>
      <c r="B53" s="475" t="s">
        <v>359</v>
      </c>
      <c r="C53" s="476"/>
    </row>
    <row r="54" spans="1:3" s="226" customFormat="1" x14ac:dyDescent="0.25">
      <c r="A54" s="256" t="s">
        <v>7</v>
      </c>
      <c r="B54" s="475" t="s">
        <v>360</v>
      </c>
      <c r="C54" s="476"/>
    </row>
    <row r="55" spans="1:3" s="226" customFormat="1" x14ac:dyDescent="0.25">
      <c r="A55" s="256" t="s">
        <v>50</v>
      </c>
      <c r="B55" s="475" t="s">
        <v>361</v>
      </c>
      <c r="C55" s="476"/>
    </row>
    <row r="56" spans="1:3" s="226" customFormat="1" x14ac:dyDescent="0.25">
      <c r="A56" s="256" t="s">
        <v>8</v>
      </c>
      <c r="B56" s="475" t="s">
        <v>362</v>
      </c>
      <c r="C56" s="476"/>
    </row>
    <row r="57" spans="1:3" s="226" customFormat="1" ht="15.75" thickBot="1" x14ac:dyDescent="0.3">
      <c r="A57" s="261" t="s">
        <v>9</v>
      </c>
      <c r="B57" s="477" t="s">
        <v>363</v>
      </c>
      <c r="C57" s="478"/>
    </row>
    <row r="58" spans="1:3" s="226" customFormat="1" ht="15.75" thickBot="1" x14ac:dyDescent="0.3"/>
    <row r="59" spans="1:3" s="226" customFormat="1" ht="15.75" thickBot="1" x14ac:dyDescent="0.3">
      <c r="A59" s="262" t="s">
        <v>176</v>
      </c>
      <c r="B59" s="263" t="s">
        <v>245</v>
      </c>
      <c r="C59" s="264"/>
    </row>
    <row r="60" spans="1:3" s="226" customFormat="1" ht="15.75" thickBot="1" x14ac:dyDescent="0.3">
      <c r="A60" s="228" t="s">
        <v>364</v>
      </c>
      <c r="B60" s="265"/>
      <c r="C60" s="266"/>
    </row>
    <row r="61" spans="1:3" s="226" customFormat="1" x14ac:dyDescent="0.25">
      <c r="A61" s="267" t="s">
        <v>35</v>
      </c>
      <c r="B61" s="473" t="s">
        <v>365</v>
      </c>
      <c r="C61" s="474"/>
    </row>
    <row r="62" spans="1:3" s="226" customFormat="1" x14ac:dyDescent="0.25">
      <c r="A62" s="268" t="s">
        <v>366</v>
      </c>
      <c r="B62" s="481" t="s">
        <v>367</v>
      </c>
      <c r="C62" s="482"/>
    </row>
    <row r="63" spans="1:3" s="226" customFormat="1" x14ac:dyDescent="0.25">
      <c r="A63" s="268" t="s">
        <v>368</v>
      </c>
      <c r="B63" s="475" t="s">
        <v>369</v>
      </c>
      <c r="C63" s="476"/>
    </row>
    <row r="64" spans="1:3" s="226" customFormat="1" ht="15" customHeight="1" x14ac:dyDescent="0.25">
      <c r="A64" s="268" t="s">
        <v>36</v>
      </c>
      <c r="B64" s="475" t="s">
        <v>370</v>
      </c>
      <c r="C64" s="476"/>
    </row>
    <row r="65" spans="1:3" s="226" customFormat="1" ht="15" customHeight="1" x14ac:dyDescent="0.25">
      <c r="A65" s="268" t="s">
        <v>37</v>
      </c>
      <c r="B65" s="475" t="s">
        <v>371</v>
      </c>
      <c r="C65" s="476"/>
    </row>
    <row r="66" spans="1:3" s="226" customFormat="1" x14ac:dyDescent="0.25">
      <c r="A66" s="268" t="s">
        <v>38</v>
      </c>
      <c r="B66" s="475" t="s">
        <v>372</v>
      </c>
      <c r="C66" s="476"/>
    </row>
    <row r="67" spans="1:3" s="226" customFormat="1" ht="15.75" thickBot="1" x14ac:dyDescent="0.3">
      <c r="A67" s="261" t="s">
        <v>9</v>
      </c>
      <c r="B67" s="477" t="s">
        <v>373</v>
      </c>
      <c r="C67" s="478"/>
    </row>
    <row r="68" spans="1:3" s="226" customFormat="1" ht="15.75" thickBot="1" x14ac:dyDescent="0.3"/>
    <row r="69" spans="1:3" s="226" customFormat="1" ht="15.75" thickBot="1" x14ac:dyDescent="0.3">
      <c r="A69" s="228" t="s">
        <v>176</v>
      </c>
      <c r="B69" s="449" t="s">
        <v>245</v>
      </c>
      <c r="C69" s="450"/>
    </row>
    <row r="70" spans="1:3" s="226" customFormat="1" ht="15.75" thickBot="1" x14ac:dyDescent="0.3">
      <c r="A70" s="229" t="s">
        <v>374</v>
      </c>
      <c r="B70" s="451"/>
      <c r="C70" s="452"/>
    </row>
    <row r="71" spans="1:3" s="226" customFormat="1" ht="15.75" thickBot="1" x14ac:dyDescent="0.3">
      <c r="A71" s="269" t="s">
        <v>375</v>
      </c>
      <c r="B71" s="485" t="s">
        <v>376</v>
      </c>
      <c r="C71" s="486"/>
    </row>
    <row r="72" spans="1:3" s="226" customFormat="1" ht="15.75" thickBot="1" x14ac:dyDescent="0.3">
      <c r="A72" s="257"/>
      <c r="B72" s="243"/>
      <c r="C72" s="243"/>
    </row>
    <row r="73" spans="1:3" s="226" customFormat="1" ht="15.75" thickBot="1" x14ac:dyDescent="0.3">
      <c r="A73" s="228" t="s">
        <v>377</v>
      </c>
      <c r="B73" s="483" t="s">
        <v>378</v>
      </c>
      <c r="C73" s="484"/>
    </row>
    <row r="74" spans="1:3" s="226" customFormat="1" ht="30.75" thickBot="1" x14ac:dyDescent="0.3">
      <c r="A74" s="270" t="s">
        <v>379</v>
      </c>
      <c r="B74" s="271" t="s">
        <v>380</v>
      </c>
      <c r="C74" s="272"/>
    </row>
    <row r="75" spans="1:3" s="226" customFormat="1" x14ac:dyDescent="0.25">
      <c r="A75" s="257"/>
      <c r="B75" s="273"/>
      <c r="C75" s="273"/>
    </row>
    <row r="76" spans="1:3" x14ac:dyDescent="0.25">
      <c r="A76" s="6"/>
      <c r="B76" s="6"/>
      <c r="C76" s="6"/>
    </row>
    <row r="77" spans="1:3" x14ac:dyDescent="0.25">
      <c r="A77" s="45"/>
      <c r="B77" s="45"/>
      <c r="C77" s="45"/>
    </row>
  </sheetData>
  <mergeCells count="49">
    <mergeCell ref="B73:C73"/>
    <mergeCell ref="B64:C64"/>
    <mergeCell ref="B65:C65"/>
    <mergeCell ref="B66:C66"/>
    <mergeCell ref="B67:C67"/>
    <mergeCell ref="B69:C70"/>
    <mergeCell ref="B71:C71"/>
    <mergeCell ref="B63:C63"/>
    <mergeCell ref="B49:C49"/>
    <mergeCell ref="B50:C50"/>
    <mergeCell ref="B51:C51"/>
    <mergeCell ref="B52:C52"/>
    <mergeCell ref="B53:C53"/>
    <mergeCell ref="B54:C54"/>
    <mergeCell ref="B55:C55"/>
    <mergeCell ref="B56:C56"/>
    <mergeCell ref="B57:C57"/>
    <mergeCell ref="B61:C61"/>
    <mergeCell ref="B62:C62"/>
    <mergeCell ref="B48:C48"/>
    <mergeCell ref="B28:C28"/>
    <mergeCell ref="B29:C29"/>
    <mergeCell ref="B30:C30"/>
    <mergeCell ref="B31:C31"/>
    <mergeCell ref="B32:C32"/>
    <mergeCell ref="B33:C33"/>
    <mergeCell ref="B40:C41"/>
    <mergeCell ref="B42:C42"/>
    <mergeCell ref="B43:C43"/>
    <mergeCell ref="B44:C44"/>
    <mergeCell ref="B46:C47"/>
    <mergeCell ref="B27:C27"/>
    <mergeCell ref="B14:C14"/>
    <mergeCell ref="B15:C15"/>
    <mergeCell ref="B16:C16"/>
    <mergeCell ref="B17:C17"/>
    <mergeCell ref="B18:C18"/>
    <mergeCell ref="B19:C19"/>
    <mergeCell ref="B20:C20"/>
    <mergeCell ref="B21:C21"/>
    <mergeCell ref="B22:C22"/>
    <mergeCell ref="B24:C25"/>
    <mergeCell ref="B26:C26"/>
    <mergeCell ref="B13:C13"/>
    <mergeCell ref="B7:C8"/>
    <mergeCell ref="B9:C9"/>
    <mergeCell ref="B10:C10"/>
    <mergeCell ref="B11:C11"/>
    <mergeCell ref="B12:C12"/>
  </mergeCells>
  <hyperlinks>
    <hyperlink ref="B74" r:id="rId1"/>
  </hyperlinks>
  <printOptions horizontalCentered="1"/>
  <pageMargins left="0.19685039370078741" right="0.19685039370078741" top="0.74803149606299213" bottom="0.74803149606299213" header="0.31496062992125984" footer="0.31496062992125984"/>
  <pageSetup paperSize="9" scale="46" orientation="portrait" r:id="rId2"/>
  <headerFooter scaleWithDoc="0" alignWithMargins="0">
    <oddFooter>&amp;R&amp;8BRFkredit ECBC Label Template, page &amp;P of &amp;N</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W36" sqref="W36"/>
    </sheetView>
  </sheetViews>
  <sheetFormatPr defaultRowHeight="15" x14ac:dyDescent="0.25"/>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tabColor rgb="FFE36E00"/>
    <pageSetUpPr fitToPage="1"/>
  </sheetPr>
  <dimension ref="A1:N205"/>
  <sheetViews>
    <sheetView tabSelected="1" zoomScale="70" zoomScaleNormal="70" zoomScaleSheetLayoutView="40" zoomScalePageLayoutView="80" workbookViewId="0">
      <selection activeCell="A28" sqref="A28:G29"/>
    </sheetView>
  </sheetViews>
  <sheetFormatPr defaultColWidth="8.85546875" defaultRowHeight="15" outlineLevelRow="1" x14ac:dyDescent="0.25"/>
  <cols>
    <col min="1" max="1" width="13.28515625" style="318" customWidth="1"/>
    <col min="2" max="2" width="60.7109375" style="318" customWidth="1"/>
    <col min="3" max="3" width="37.28515625" style="318" bestFit="1" customWidth="1"/>
    <col min="4" max="4" width="32.7109375" style="318" customWidth="1"/>
    <col min="5" max="5" width="32.7109375" style="318" hidden="1" customWidth="1"/>
    <col min="6" max="6" width="30.140625" style="318" customWidth="1"/>
    <col min="7" max="7" width="32.7109375" style="316" customWidth="1"/>
    <col min="8" max="8" width="7.28515625" style="318" customWidth="1"/>
    <col min="9" max="9" width="71.85546875" style="318" customWidth="1"/>
    <col min="10" max="11" width="47.7109375" style="318" customWidth="1"/>
    <col min="12" max="12" width="7.28515625" style="318" customWidth="1"/>
    <col min="13" max="13" width="25.7109375" style="318" customWidth="1"/>
    <col min="14" max="14" width="25.7109375" style="316" customWidth="1"/>
    <col min="15" max="16384" width="8.85546875" style="351"/>
  </cols>
  <sheetData>
    <row r="1" spans="1:13" ht="31.5" x14ac:dyDescent="0.25">
      <c r="A1" s="315" t="s">
        <v>431</v>
      </c>
      <c r="B1" s="315"/>
      <c r="C1" s="316"/>
      <c r="D1" s="316"/>
      <c r="E1" s="316"/>
      <c r="F1" s="316"/>
      <c r="H1" s="316"/>
      <c r="I1" s="315"/>
      <c r="J1" s="316"/>
      <c r="K1" s="316"/>
      <c r="L1" s="316"/>
      <c r="M1" s="316"/>
    </row>
    <row r="2" spans="1:13" ht="15.75" thickBot="1" x14ac:dyDescent="0.3">
      <c r="A2" s="316"/>
      <c r="B2" s="317"/>
      <c r="C2" s="317"/>
      <c r="D2" s="316"/>
      <c r="E2" s="316"/>
      <c r="F2" s="316"/>
      <c r="H2" s="316"/>
      <c r="L2" s="316"/>
      <c r="M2" s="316"/>
    </row>
    <row r="3" spans="1:13" ht="19.5" thickBot="1" x14ac:dyDescent="0.3">
      <c r="A3" s="319"/>
      <c r="B3" s="320" t="s">
        <v>432</v>
      </c>
      <c r="C3" s="321" t="s">
        <v>80</v>
      </c>
      <c r="D3" s="319"/>
      <c r="E3" s="319"/>
      <c r="F3" s="319"/>
      <c r="G3" s="319"/>
      <c r="H3" s="316"/>
      <c r="L3" s="316"/>
      <c r="M3" s="316"/>
    </row>
    <row r="4" spans="1:13" ht="15.75" thickBot="1" x14ac:dyDescent="0.3">
      <c r="H4" s="316"/>
      <c r="L4" s="316"/>
      <c r="M4" s="316"/>
    </row>
    <row r="5" spans="1:13" ht="19.5" thickBot="1" x14ac:dyDescent="0.3">
      <c r="A5" s="322"/>
      <c r="B5" s="323" t="s">
        <v>433</v>
      </c>
      <c r="C5" s="322"/>
      <c r="E5" s="324"/>
      <c r="F5" s="324"/>
      <c r="H5" s="316"/>
      <c r="L5" s="316"/>
      <c r="M5" s="316"/>
    </row>
    <row r="6" spans="1:13" x14ac:dyDescent="0.25">
      <c r="B6" s="325" t="s">
        <v>434</v>
      </c>
      <c r="H6" s="316"/>
      <c r="L6" s="316"/>
      <c r="M6" s="316"/>
    </row>
    <row r="7" spans="1:13" x14ac:dyDescent="0.25">
      <c r="B7" s="326" t="s">
        <v>435</v>
      </c>
      <c r="H7" s="316"/>
      <c r="L7" s="316"/>
      <c r="M7" s="316"/>
    </row>
    <row r="8" spans="1:13" x14ac:dyDescent="0.25">
      <c r="B8" s="326" t="s">
        <v>436</v>
      </c>
      <c r="F8" s="318" t="s">
        <v>437</v>
      </c>
      <c r="H8" s="316"/>
      <c r="L8" s="316"/>
      <c r="M8" s="316"/>
    </row>
    <row r="9" spans="1:13" x14ac:dyDescent="0.25">
      <c r="B9" s="327" t="s">
        <v>438</v>
      </c>
      <c r="H9" s="316"/>
      <c r="L9" s="316"/>
      <c r="M9" s="316"/>
    </row>
    <row r="10" spans="1:13" x14ac:dyDescent="0.25">
      <c r="B10" s="327" t="s">
        <v>439</v>
      </c>
      <c r="H10" s="316"/>
      <c r="L10" s="316"/>
      <c r="M10" s="316"/>
    </row>
    <row r="11" spans="1:13" ht="15.75" thickBot="1" x14ac:dyDescent="0.3">
      <c r="B11" s="328" t="s">
        <v>440</v>
      </c>
      <c r="H11" s="316"/>
      <c r="L11" s="316"/>
      <c r="M11" s="316"/>
    </row>
    <row r="12" spans="1:13" x14ac:dyDescent="0.25">
      <c r="B12" s="329"/>
      <c r="H12" s="316"/>
      <c r="L12" s="316"/>
      <c r="M12" s="316"/>
    </row>
    <row r="13" spans="1:13" ht="37.5" x14ac:dyDescent="0.25">
      <c r="A13" s="330" t="s">
        <v>441</v>
      </c>
      <c r="B13" s="330" t="s">
        <v>434</v>
      </c>
      <c r="C13" s="331"/>
      <c r="D13" s="331"/>
      <c r="E13" s="331"/>
      <c r="F13" s="331"/>
      <c r="G13" s="332"/>
      <c r="H13" s="316"/>
      <c r="L13" s="316"/>
      <c r="M13" s="316"/>
    </row>
    <row r="14" spans="1:13" x14ac:dyDescent="0.25">
      <c r="A14" s="318" t="s">
        <v>442</v>
      </c>
      <c r="B14" s="333" t="s">
        <v>443</v>
      </c>
      <c r="C14" s="318" t="s">
        <v>424</v>
      </c>
      <c r="E14" s="324"/>
      <c r="F14" s="324"/>
      <c r="H14" s="316"/>
      <c r="L14" s="316"/>
      <c r="M14" s="316"/>
    </row>
    <row r="15" spans="1:13" x14ac:dyDescent="0.25">
      <c r="A15" s="318" t="s">
        <v>444</v>
      </c>
      <c r="B15" s="333" t="s">
        <v>445</v>
      </c>
      <c r="C15" s="318" t="s">
        <v>425</v>
      </c>
      <c r="E15" s="324"/>
      <c r="F15" s="324"/>
      <c r="H15" s="316"/>
      <c r="L15" s="316"/>
      <c r="M15" s="316"/>
    </row>
    <row r="16" spans="1:13" x14ac:dyDescent="0.25">
      <c r="A16" s="318" t="s">
        <v>446</v>
      </c>
      <c r="B16" s="333" t="s">
        <v>447</v>
      </c>
      <c r="C16" s="334" t="s">
        <v>448</v>
      </c>
      <c r="E16" s="324"/>
      <c r="F16" s="324"/>
      <c r="H16" s="316"/>
      <c r="L16" s="316"/>
      <c r="M16" s="316"/>
    </row>
    <row r="17" spans="1:13" x14ac:dyDescent="0.25">
      <c r="A17" s="318" t="s">
        <v>449</v>
      </c>
      <c r="B17" s="333" t="s">
        <v>450</v>
      </c>
      <c r="C17" s="335">
        <v>42735</v>
      </c>
      <c r="E17" s="324"/>
      <c r="F17" s="324"/>
      <c r="H17" s="316"/>
      <c r="L17" s="316"/>
      <c r="M17" s="316"/>
    </row>
    <row r="18" spans="1:13" s="316" customFormat="1" ht="18.75" x14ac:dyDescent="0.25">
      <c r="A18" s="331"/>
      <c r="B18" s="330" t="s">
        <v>435</v>
      </c>
      <c r="C18" s="331"/>
      <c r="D18" s="331"/>
      <c r="E18" s="331"/>
      <c r="F18" s="331"/>
      <c r="G18" s="332"/>
      <c r="I18" s="318"/>
      <c r="J18" s="318"/>
      <c r="K18" s="318"/>
    </row>
    <row r="19" spans="1:13" s="316" customFormat="1" x14ac:dyDescent="0.25">
      <c r="A19" s="318" t="s">
        <v>451</v>
      </c>
      <c r="B19" s="337" t="s">
        <v>452</v>
      </c>
      <c r="C19" s="318" t="s">
        <v>453</v>
      </c>
      <c r="D19" s="338"/>
      <c r="E19" s="338"/>
      <c r="F19" s="338"/>
      <c r="I19" s="318"/>
      <c r="J19" s="318"/>
      <c r="K19" s="318"/>
    </row>
    <row r="20" spans="1:13" s="316" customFormat="1" x14ac:dyDescent="0.25">
      <c r="A20" s="318" t="s">
        <v>454</v>
      </c>
      <c r="B20" s="337" t="s">
        <v>455</v>
      </c>
      <c r="C20" s="318" t="s">
        <v>453</v>
      </c>
      <c r="D20" s="338"/>
      <c r="E20" s="338"/>
      <c r="F20" s="338"/>
      <c r="I20" s="318"/>
      <c r="J20" s="318"/>
      <c r="K20" s="318"/>
    </row>
    <row r="21" spans="1:13" s="316" customFormat="1" x14ac:dyDescent="0.25">
      <c r="A21" s="318" t="s">
        <v>456</v>
      </c>
      <c r="B21" s="337" t="s">
        <v>457</v>
      </c>
      <c r="C21" s="334" t="s">
        <v>458</v>
      </c>
      <c r="D21" s="318"/>
      <c r="E21" s="338"/>
      <c r="F21" s="338"/>
      <c r="I21" s="318"/>
      <c r="J21" s="318"/>
      <c r="K21" s="318"/>
    </row>
    <row r="22" spans="1:13" s="316" customFormat="1" ht="18.75" x14ac:dyDescent="0.25">
      <c r="A22" s="330"/>
      <c r="B22" s="330" t="s">
        <v>436</v>
      </c>
      <c r="C22" s="330"/>
      <c r="D22" s="331"/>
      <c r="E22" s="331"/>
      <c r="F22" s="331"/>
      <c r="G22" s="332"/>
      <c r="I22" s="318"/>
      <c r="J22" s="318"/>
      <c r="K22" s="318"/>
    </row>
    <row r="23" spans="1:13" s="316" customFormat="1" ht="15" customHeight="1" x14ac:dyDescent="0.25">
      <c r="A23" s="340"/>
      <c r="B23" s="341" t="s">
        <v>459</v>
      </c>
      <c r="C23" s="340" t="s">
        <v>460</v>
      </c>
      <c r="D23" s="340"/>
      <c r="E23" s="342"/>
      <c r="F23" s="343"/>
      <c r="G23" s="343"/>
      <c r="I23" s="318"/>
      <c r="J23" s="318"/>
      <c r="K23" s="318"/>
    </row>
    <row r="24" spans="1:13" s="316" customFormat="1" x14ac:dyDescent="0.25">
      <c r="A24" s="318" t="s">
        <v>461</v>
      </c>
      <c r="B24" s="338" t="s">
        <v>462</v>
      </c>
      <c r="C24" s="344">
        <v>264987.65554642648</v>
      </c>
      <c r="D24" s="318"/>
      <c r="E24" s="318"/>
      <c r="F24" s="338"/>
      <c r="I24" s="318"/>
      <c r="J24" s="318"/>
      <c r="K24" s="318"/>
    </row>
    <row r="25" spans="1:13" s="316" customFormat="1" x14ac:dyDescent="0.25">
      <c r="A25" s="318" t="s">
        <v>463</v>
      </c>
      <c r="B25" s="338" t="s">
        <v>464</v>
      </c>
      <c r="C25" s="344">
        <v>249339.85770935312</v>
      </c>
      <c r="D25" s="318"/>
      <c r="E25" s="318"/>
      <c r="F25" s="338"/>
      <c r="I25" s="318"/>
      <c r="J25" s="318"/>
      <c r="K25" s="318"/>
    </row>
    <row r="26" spans="1:13" s="316" customFormat="1" ht="15" customHeight="1" x14ac:dyDescent="0.25">
      <c r="A26" s="340"/>
      <c r="B26" s="341" t="s">
        <v>465</v>
      </c>
      <c r="C26" s="340" t="s">
        <v>466</v>
      </c>
      <c r="D26" s="340" t="s">
        <v>467</v>
      </c>
      <c r="E26" s="342"/>
      <c r="F26" s="343" t="s">
        <v>468</v>
      </c>
      <c r="G26" s="343" t="s">
        <v>469</v>
      </c>
      <c r="I26" s="318"/>
      <c r="J26" s="318"/>
      <c r="K26" s="318"/>
    </row>
    <row r="27" spans="1:13" s="316" customFormat="1" x14ac:dyDescent="0.25">
      <c r="A27" s="318" t="s">
        <v>470</v>
      </c>
      <c r="B27" s="338" t="s">
        <v>471</v>
      </c>
      <c r="C27" s="346">
        <v>0.08</v>
      </c>
      <c r="D27" s="346">
        <v>6.3819894006110489E-2</v>
      </c>
      <c r="E27" s="318"/>
      <c r="F27" s="346">
        <v>0</v>
      </c>
      <c r="G27" s="346" t="s">
        <v>472</v>
      </c>
      <c r="I27" s="318"/>
      <c r="J27" s="318"/>
      <c r="K27" s="318"/>
    </row>
    <row r="28" spans="1:13" outlineLevel="1" x14ac:dyDescent="0.25">
      <c r="A28" s="318" t="s">
        <v>1056</v>
      </c>
      <c r="B28" s="338" t="s">
        <v>1057</v>
      </c>
      <c r="G28" s="318"/>
      <c r="H28" s="316"/>
      <c r="L28" s="316"/>
      <c r="M28" s="316"/>
    </row>
    <row r="29" spans="1:13" outlineLevel="1" x14ac:dyDescent="0.25">
      <c r="A29" s="318" t="s">
        <v>1058</v>
      </c>
      <c r="B29" s="338" t="s">
        <v>1059</v>
      </c>
      <c r="C29" s="318" t="s">
        <v>1060</v>
      </c>
      <c r="G29" s="318"/>
      <c r="H29" s="316"/>
      <c r="L29" s="316"/>
      <c r="M29" s="316"/>
    </row>
    <row r="30" spans="1:13" s="316" customFormat="1" ht="15" customHeight="1" x14ac:dyDescent="0.25">
      <c r="A30" s="340"/>
      <c r="B30" s="341" t="s">
        <v>473</v>
      </c>
      <c r="C30" s="340" t="s">
        <v>460</v>
      </c>
      <c r="D30" s="340"/>
      <c r="E30" s="342"/>
      <c r="F30" s="343" t="s">
        <v>474</v>
      </c>
      <c r="G30" s="343"/>
      <c r="I30" s="318"/>
      <c r="J30" s="318"/>
      <c r="K30" s="318"/>
    </row>
    <row r="31" spans="1:13" s="316" customFormat="1" x14ac:dyDescent="0.25">
      <c r="A31" s="318" t="s">
        <v>475</v>
      </c>
      <c r="B31" s="338" t="s">
        <v>476</v>
      </c>
      <c r="C31" s="344">
        <v>245186.83524568664</v>
      </c>
      <c r="D31" s="318"/>
      <c r="E31" s="344"/>
      <c r="F31" s="346">
        <v>0.92527644255763952</v>
      </c>
      <c r="G31" s="347"/>
      <c r="I31" s="318"/>
      <c r="J31" s="318"/>
      <c r="K31" s="318"/>
    </row>
    <row r="32" spans="1:13" s="316" customFormat="1" x14ac:dyDescent="0.25">
      <c r="A32" s="318" t="s">
        <v>477</v>
      </c>
      <c r="B32" s="338" t="s">
        <v>478</v>
      </c>
      <c r="C32" s="344">
        <v>0</v>
      </c>
      <c r="D32" s="318"/>
      <c r="E32" s="344"/>
      <c r="F32" s="346">
        <v>0</v>
      </c>
      <c r="G32" s="347"/>
      <c r="I32" s="318"/>
      <c r="J32" s="318"/>
      <c r="K32" s="318"/>
    </row>
    <row r="33" spans="1:11" s="316" customFormat="1" x14ac:dyDescent="0.25">
      <c r="A33" s="318" t="s">
        <v>479</v>
      </c>
      <c r="B33" s="338" t="s">
        <v>480</v>
      </c>
      <c r="C33" s="344">
        <v>0</v>
      </c>
      <c r="D33" s="318"/>
      <c r="E33" s="344"/>
      <c r="F33" s="346">
        <v>0</v>
      </c>
      <c r="G33" s="347"/>
      <c r="I33" s="318"/>
      <c r="J33" s="318"/>
      <c r="K33" s="318"/>
    </row>
    <row r="34" spans="1:11" s="316" customFormat="1" x14ac:dyDescent="0.25">
      <c r="A34" s="318" t="s">
        <v>481</v>
      </c>
      <c r="B34" s="338" t="s">
        <v>482</v>
      </c>
      <c r="C34" s="344">
        <v>15647.797837073396</v>
      </c>
      <c r="D34" s="318"/>
      <c r="E34" s="344"/>
      <c r="F34" s="346">
        <v>5.9051044490379533E-2</v>
      </c>
      <c r="G34" s="347"/>
      <c r="I34" s="318"/>
      <c r="J34" s="318"/>
      <c r="K34" s="318"/>
    </row>
    <row r="35" spans="1:11" s="316" customFormat="1" x14ac:dyDescent="0.25">
      <c r="A35" s="318" t="s">
        <v>483</v>
      </c>
      <c r="B35" s="318" t="s">
        <v>9</v>
      </c>
      <c r="C35" s="344">
        <v>4153.0224636664498</v>
      </c>
      <c r="D35" s="318"/>
      <c r="E35" s="344"/>
      <c r="F35" s="346">
        <v>1.5672512951981004E-2</v>
      </c>
      <c r="G35" s="347"/>
      <c r="I35" s="348"/>
      <c r="J35" s="348"/>
      <c r="K35" s="318"/>
    </row>
    <row r="36" spans="1:11" s="316" customFormat="1" x14ac:dyDescent="0.25">
      <c r="A36" s="318" t="s">
        <v>484</v>
      </c>
      <c r="B36" s="349" t="s">
        <v>10</v>
      </c>
      <c r="C36" s="344">
        <v>264987.65554642648</v>
      </c>
      <c r="D36" s="344"/>
      <c r="E36" s="344"/>
      <c r="F36" s="346">
        <v>1</v>
      </c>
      <c r="G36" s="347"/>
      <c r="I36" s="318"/>
      <c r="J36" s="318"/>
      <c r="K36" s="318"/>
    </row>
    <row r="37" spans="1:11" s="316" customFormat="1" ht="15" customHeight="1" x14ac:dyDescent="0.25">
      <c r="A37" s="340"/>
      <c r="B37" s="341" t="s">
        <v>485</v>
      </c>
      <c r="C37" s="340" t="s">
        <v>486</v>
      </c>
      <c r="D37" s="340" t="s">
        <v>487</v>
      </c>
      <c r="E37" s="342"/>
      <c r="F37" s="343" t="s">
        <v>488</v>
      </c>
      <c r="G37" s="352" t="s">
        <v>489</v>
      </c>
      <c r="I37" s="318"/>
      <c r="J37" s="318"/>
      <c r="K37" s="318"/>
    </row>
    <row r="38" spans="1:11" s="316" customFormat="1" x14ac:dyDescent="0.25">
      <c r="A38" s="318" t="s">
        <v>490</v>
      </c>
      <c r="B38" s="338" t="s">
        <v>491</v>
      </c>
      <c r="C38" s="353">
        <v>23.33556312809419</v>
      </c>
      <c r="D38" s="318" t="s">
        <v>472</v>
      </c>
      <c r="E38" s="333"/>
      <c r="F38" s="354"/>
      <c r="G38" s="355"/>
      <c r="I38" s="318"/>
      <c r="J38" s="318"/>
      <c r="K38" s="318"/>
    </row>
    <row r="39" spans="1:11" s="316" customFormat="1" x14ac:dyDescent="0.25">
      <c r="A39" s="318"/>
      <c r="B39" s="338"/>
      <c r="C39" s="333"/>
      <c r="D39" s="333"/>
      <c r="E39" s="333"/>
      <c r="F39" s="355"/>
      <c r="G39" s="355"/>
      <c r="I39" s="318"/>
      <c r="J39" s="318"/>
      <c r="K39" s="318"/>
    </row>
    <row r="40" spans="1:11" s="316" customFormat="1" x14ac:dyDescent="0.25">
      <c r="A40" s="318"/>
      <c r="B40" s="338" t="s">
        <v>492</v>
      </c>
      <c r="C40" s="318"/>
      <c r="D40" s="318"/>
      <c r="E40" s="333"/>
      <c r="F40" s="355"/>
      <c r="G40" s="355"/>
      <c r="I40" s="318"/>
      <c r="J40" s="318"/>
      <c r="K40" s="318"/>
    </row>
    <row r="41" spans="1:11" s="316" customFormat="1" x14ac:dyDescent="0.25">
      <c r="A41" s="318" t="s">
        <v>493</v>
      </c>
      <c r="B41" s="356" t="s">
        <v>494</v>
      </c>
      <c r="C41" s="344">
        <v>5019.5127886290929</v>
      </c>
      <c r="D41" s="318" t="s">
        <v>472</v>
      </c>
      <c r="E41" s="356"/>
      <c r="F41" s="390">
        <v>1.8942440085665202E-2</v>
      </c>
      <c r="G41" s="347" t="s">
        <v>472</v>
      </c>
      <c r="I41" s="318"/>
      <c r="J41" s="318"/>
      <c r="K41" s="318"/>
    </row>
    <row r="42" spans="1:11" s="316" customFormat="1" x14ac:dyDescent="0.25">
      <c r="A42" s="318" t="s">
        <v>495</v>
      </c>
      <c r="B42" s="356" t="s">
        <v>496</v>
      </c>
      <c r="C42" s="344">
        <v>6607.9590533837645</v>
      </c>
      <c r="D42" s="318" t="s">
        <v>472</v>
      </c>
      <c r="E42" s="356"/>
      <c r="F42" s="390">
        <v>2.493685617074342E-2</v>
      </c>
      <c r="G42" s="347" t="s">
        <v>472</v>
      </c>
      <c r="I42" s="318"/>
      <c r="J42" s="318"/>
      <c r="K42" s="318"/>
    </row>
    <row r="43" spans="1:11" s="316" customFormat="1" x14ac:dyDescent="0.25">
      <c r="A43" s="318" t="s">
        <v>497</v>
      </c>
      <c r="B43" s="356" t="s">
        <v>498</v>
      </c>
      <c r="C43" s="344">
        <v>1185.7452579987487</v>
      </c>
      <c r="D43" s="318" t="s">
        <v>472</v>
      </c>
      <c r="E43" s="356"/>
      <c r="F43" s="390">
        <v>4.474718852671227E-3</v>
      </c>
      <c r="G43" s="347" t="s">
        <v>472</v>
      </c>
      <c r="I43" s="318"/>
      <c r="J43" s="318"/>
      <c r="K43" s="318"/>
    </row>
    <row r="44" spans="1:11" s="316" customFormat="1" x14ac:dyDescent="0.25">
      <c r="A44" s="318" t="s">
        <v>499</v>
      </c>
      <c r="B44" s="356" t="s">
        <v>500</v>
      </c>
      <c r="C44" s="344">
        <v>761.24343724028154</v>
      </c>
      <c r="D44" s="318" t="s">
        <v>472</v>
      </c>
      <c r="E44" s="356"/>
      <c r="F44" s="390">
        <v>2.8727505651934288E-3</v>
      </c>
      <c r="G44" s="347" t="s">
        <v>472</v>
      </c>
      <c r="I44" s="318"/>
      <c r="J44" s="318"/>
      <c r="K44" s="318"/>
    </row>
    <row r="45" spans="1:11" s="316" customFormat="1" x14ac:dyDescent="0.25">
      <c r="A45" s="318" t="s">
        <v>501</v>
      </c>
      <c r="B45" s="356" t="s">
        <v>502</v>
      </c>
      <c r="C45" s="344">
        <v>318.54749382428054</v>
      </c>
      <c r="D45" s="318" t="s">
        <v>472</v>
      </c>
      <c r="E45" s="356"/>
      <c r="F45" s="390">
        <v>1.2021220126930362E-3</v>
      </c>
      <c r="G45" s="347" t="s">
        <v>472</v>
      </c>
      <c r="I45" s="318"/>
      <c r="J45" s="318"/>
      <c r="K45" s="318"/>
    </row>
    <row r="46" spans="1:11" s="316" customFormat="1" x14ac:dyDescent="0.25">
      <c r="A46" s="318" t="s">
        <v>503</v>
      </c>
      <c r="B46" s="356" t="s">
        <v>504</v>
      </c>
      <c r="C46" s="344">
        <v>4355.2714619286353</v>
      </c>
      <c r="D46" s="318" t="s">
        <v>472</v>
      </c>
      <c r="E46" s="356"/>
      <c r="F46" s="390">
        <v>1.6435752272866019E-2</v>
      </c>
      <c r="G46" s="347" t="s">
        <v>472</v>
      </c>
      <c r="I46" s="318"/>
      <c r="J46" s="318"/>
      <c r="K46" s="318"/>
    </row>
    <row r="47" spans="1:11" s="316" customFormat="1" x14ac:dyDescent="0.25">
      <c r="A47" s="318" t="s">
        <v>505</v>
      </c>
      <c r="B47" s="356" t="s">
        <v>506</v>
      </c>
      <c r="C47" s="344">
        <v>246739.37605342281</v>
      </c>
      <c r="D47" s="318" t="s">
        <v>472</v>
      </c>
      <c r="E47" s="356"/>
      <c r="F47" s="390">
        <v>0.93113536004016773</v>
      </c>
      <c r="G47" s="347" t="s">
        <v>472</v>
      </c>
      <c r="I47" s="318"/>
      <c r="J47" s="318"/>
      <c r="K47" s="318"/>
    </row>
    <row r="48" spans="1:11" s="316" customFormat="1" x14ac:dyDescent="0.25">
      <c r="A48" s="318" t="s">
        <v>507</v>
      </c>
      <c r="B48" s="357" t="s">
        <v>10</v>
      </c>
      <c r="C48" s="344">
        <v>264987.65554642759</v>
      </c>
      <c r="D48" s="344" t="s">
        <v>472</v>
      </c>
      <c r="E48" s="338"/>
      <c r="F48" s="391">
        <v>1</v>
      </c>
      <c r="G48" s="347" t="s">
        <v>472</v>
      </c>
      <c r="I48" s="318"/>
      <c r="J48" s="318"/>
      <c r="K48" s="318"/>
    </row>
    <row r="49" spans="1:14" s="316" customFormat="1" ht="15" customHeight="1" x14ac:dyDescent="0.25">
      <c r="A49" s="340"/>
      <c r="B49" s="341" t="s">
        <v>508</v>
      </c>
      <c r="C49" s="340" t="s">
        <v>509</v>
      </c>
      <c r="D49" s="340" t="s">
        <v>510</v>
      </c>
      <c r="E49" s="342"/>
      <c r="F49" s="343" t="s">
        <v>511</v>
      </c>
      <c r="G49" s="340" t="s">
        <v>512</v>
      </c>
      <c r="I49" s="318"/>
      <c r="J49" s="318"/>
      <c r="K49" s="318"/>
    </row>
    <row r="50" spans="1:14" s="316" customFormat="1" x14ac:dyDescent="0.25">
      <c r="A50" s="318" t="s">
        <v>513</v>
      </c>
      <c r="B50" s="338" t="s">
        <v>491</v>
      </c>
      <c r="C50" s="358">
        <v>11.139199984979687</v>
      </c>
      <c r="D50" s="318" t="s">
        <v>472</v>
      </c>
      <c r="E50" s="333"/>
      <c r="F50" s="354"/>
      <c r="G50" s="355"/>
      <c r="I50" s="318"/>
      <c r="J50" s="318"/>
      <c r="K50" s="318"/>
    </row>
    <row r="51" spans="1:14" s="316" customFormat="1" x14ac:dyDescent="0.25">
      <c r="A51" s="318"/>
      <c r="B51" s="338"/>
      <c r="C51" s="333"/>
      <c r="D51" s="333"/>
      <c r="E51" s="333"/>
      <c r="F51" s="355"/>
      <c r="G51" s="355"/>
      <c r="I51" s="318"/>
      <c r="J51" s="318"/>
      <c r="K51" s="318"/>
    </row>
    <row r="52" spans="1:14" s="316" customFormat="1" x14ac:dyDescent="0.25">
      <c r="A52" s="318" t="s">
        <v>514</v>
      </c>
      <c r="B52" s="338" t="s">
        <v>492</v>
      </c>
      <c r="C52" s="318"/>
      <c r="D52" s="318"/>
      <c r="E52" s="333"/>
      <c r="F52" s="355"/>
      <c r="G52" s="355"/>
      <c r="I52" s="318"/>
      <c r="J52" s="318"/>
      <c r="K52" s="318"/>
    </row>
    <row r="53" spans="1:14" s="316" customFormat="1" x14ac:dyDescent="0.25">
      <c r="A53" s="318" t="s">
        <v>515</v>
      </c>
      <c r="B53" s="356" t="s">
        <v>494</v>
      </c>
      <c r="C53" s="344">
        <v>43234.723467743024</v>
      </c>
      <c r="D53" s="318" t="s">
        <v>472</v>
      </c>
      <c r="E53" s="356"/>
      <c r="F53" s="390">
        <v>0.1733967600083427</v>
      </c>
      <c r="G53" s="347" t="s">
        <v>472</v>
      </c>
      <c r="I53" s="318"/>
      <c r="J53" s="318"/>
      <c r="K53" s="318"/>
    </row>
    <row r="54" spans="1:14" s="316" customFormat="1" x14ac:dyDescent="0.25">
      <c r="A54" s="318" t="s">
        <v>516</v>
      </c>
      <c r="B54" s="356" t="s">
        <v>496</v>
      </c>
      <c r="C54" s="344">
        <v>25773.452499941217</v>
      </c>
      <c r="D54" s="318" t="s">
        <v>472</v>
      </c>
      <c r="E54" s="356"/>
      <c r="F54" s="390">
        <v>0.10336675707092301</v>
      </c>
      <c r="G54" s="347" t="s">
        <v>472</v>
      </c>
      <c r="I54" s="318"/>
      <c r="J54" s="318"/>
      <c r="K54" s="318"/>
    </row>
    <row r="55" spans="1:14" s="316" customFormat="1" x14ac:dyDescent="0.25">
      <c r="A55" s="318" t="s">
        <v>517</v>
      </c>
      <c r="B55" s="356" t="s">
        <v>498</v>
      </c>
      <c r="C55" s="344">
        <v>46465.251385509066</v>
      </c>
      <c r="D55" s="318" t="s">
        <v>472</v>
      </c>
      <c r="E55" s="356"/>
      <c r="F55" s="390">
        <v>0.18635308374833517</v>
      </c>
      <c r="G55" s="347" t="s">
        <v>472</v>
      </c>
      <c r="I55" s="318"/>
      <c r="J55" s="318"/>
      <c r="K55" s="318"/>
    </row>
    <row r="56" spans="1:14" s="316" customFormat="1" x14ac:dyDescent="0.25">
      <c r="A56" s="318" t="s">
        <v>518</v>
      </c>
      <c r="B56" s="356" t="s">
        <v>500</v>
      </c>
      <c r="C56" s="344">
        <v>17863.96300358979</v>
      </c>
      <c r="D56" s="318" t="s">
        <v>472</v>
      </c>
      <c r="E56" s="356"/>
      <c r="F56" s="390">
        <v>7.1645035686244737E-2</v>
      </c>
      <c r="G56" s="347" t="s">
        <v>472</v>
      </c>
      <c r="I56" s="318"/>
      <c r="J56" s="318"/>
      <c r="K56" s="318"/>
    </row>
    <row r="57" spans="1:14" s="316" customFormat="1" x14ac:dyDescent="0.25">
      <c r="A57" s="318" t="s">
        <v>519</v>
      </c>
      <c r="B57" s="356" t="s">
        <v>502</v>
      </c>
      <c r="C57" s="344">
        <v>13129.849483119999</v>
      </c>
      <c r="D57" s="318" t="s">
        <v>472</v>
      </c>
      <c r="E57" s="356"/>
      <c r="F57" s="390">
        <v>5.2658446201669894E-2</v>
      </c>
      <c r="G57" s="347" t="s">
        <v>472</v>
      </c>
      <c r="I57" s="318"/>
      <c r="J57" s="318"/>
      <c r="K57" s="318"/>
    </row>
    <row r="58" spans="1:14" s="316" customFormat="1" x14ac:dyDescent="0.25">
      <c r="A58" s="318" t="s">
        <v>520</v>
      </c>
      <c r="B58" s="356" t="s">
        <v>504</v>
      </c>
      <c r="C58" s="344">
        <v>17606.292066509999</v>
      </c>
      <c r="D58" s="318" t="s">
        <v>472</v>
      </c>
      <c r="E58" s="356"/>
      <c r="F58" s="390">
        <v>7.0611623140625371E-2</v>
      </c>
      <c r="G58" s="347" t="s">
        <v>472</v>
      </c>
      <c r="I58" s="318"/>
      <c r="J58" s="318"/>
      <c r="K58" s="318"/>
    </row>
    <row r="59" spans="1:14" x14ac:dyDescent="0.25">
      <c r="A59" s="318" t="s">
        <v>521</v>
      </c>
      <c r="B59" s="356" t="s">
        <v>506</v>
      </c>
      <c r="C59" s="344">
        <v>85266.325802940031</v>
      </c>
      <c r="D59" s="318" t="s">
        <v>472</v>
      </c>
      <c r="E59" s="356"/>
      <c r="F59" s="390">
        <v>0.34196829414385904</v>
      </c>
      <c r="G59" s="347" t="s">
        <v>472</v>
      </c>
      <c r="H59" s="316"/>
      <c r="L59" s="316"/>
      <c r="M59" s="316"/>
    </row>
    <row r="60" spans="1:14" x14ac:dyDescent="0.25">
      <c r="A60" s="318" t="s">
        <v>522</v>
      </c>
      <c r="B60" s="357" t="s">
        <v>10</v>
      </c>
      <c r="C60" s="344">
        <v>249339.85770935315</v>
      </c>
      <c r="D60" s="344" t="s">
        <v>472</v>
      </c>
      <c r="E60" s="338"/>
      <c r="F60" s="391">
        <v>1</v>
      </c>
      <c r="G60" s="350" t="s">
        <v>472</v>
      </c>
      <c r="H60" s="316"/>
      <c r="L60" s="316"/>
      <c r="M60" s="316"/>
    </row>
    <row r="61" spans="1:14" ht="15" customHeight="1" x14ac:dyDescent="0.25">
      <c r="A61" s="340"/>
      <c r="B61" s="341" t="s">
        <v>523</v>
      </c>
      <c r="C61" s="343" t="s">
        <v>524</v>
      </c>
      <c r="D61" s="343" t="s">
        <v>525</v>
      </c>
      <c r="E61" s="342"/>
      <c r="F61" s="343" t="s">
        <v>526</v>
      </c>
      <c r="G61" s="343" t="s">
        <v>527</v>
      </c>
      <c r="H61" s="316"/>
      <c r="L61" s="316"/>
      <c r="M61" s="316"/>
    </row>
    <row r="62" spans="1:14" s="359" customFormat="1" x14ac:dyDescent="0.25">
      <c r="A62" s="318" t="s">
        <v>528</v>
      </c>
      <c r="B62" s="338" t="s">
        <v>81</v>
      </c>
      <c r="C62" s="344">
        <v>323.75646430487802</v>
      </c>
      <c r="D62" s="344">
        <v>323.75646430487802</v>
      </c>
      <c r="E62" s="347"/>
      <c r="F62" s="390">
        <v>1.3204479921626296E-3</v>
      </c>
      <c r="G62" s="390">
        <v>1.3204479921626296E-3</v>
      </c>
      <c r="H62" s="316"/>
      <c r="I62" s="318"/>
      <c r="J62" s="318"/>
      <c r="K62" s="318"/>
      <c r="L62" s="316"/>
      <c r="M62" s="316"/>
      <c r="N62" s="316"/>
    </row>
    <row r="63" spans="1:14" s="359" customFormat="1" x14ac:dyDescent="0.25">
      <c r="A63" s="318" t="s">
        <v>529</v>
      </c>
      <c r="B63" s="338" t="s">
        <v>530</v>
      </c>
      <c r="C63" s="344">
        <v>0</v>
      </c>
      <c r="D63" s="344">
        <v>0</v>
      </c>
      <c r="E63" s="347"/>
      <c r="F63" s="390">
        <v>0</v>
      </c>
      <c r="G63" s="390">
        <v>0</v>
      </c>
      <c r="H63" s="316"/>
      <c r="I63" s="318"/>
      <c r="J63" s="318"/>
      <c r="K63" s="318"/>
      <c r="L63" s="316"/>
      <c r="M63" s="316"/>
      <c r="N63" s="316"/>
    </row>
    <row r="64" spans="1:14" s="359" customFormat="1" x14ac:dyDescent="0.25">
      <c r="A64" s="318" t="s">
        <v>531</v>
      </c>
      <c r="B64" s="338" t="s">
        <v>532</v>
      </c>
      <c r="C64" s="344">
        <v>0</v>
      </c>
      <c r="D64" s="344">
        <v>0</v>
      </c>
      <c r="E64" s="347"/>
      <c r="F64" s="390">
        <v>0</v>
      </c>
      <c r="G64" s="390">
        <v>0</v>
      </c>
      <c r="H64" s="316"/>
      <c r="I64" s="318"/>
      <c r="J64" s="318"/>
      <c r="K64" s="318"/>
      <c r="L64" s="316"/>
      <c r="M64" s="316"/>
      <c r="N64" s="316"/>
    </row>
    <row r="65" spans="1:14" s="359" customFormat="1" x14ac:dyDescent="0.25">
      <c r="A65" s="318" t="s">
        <v>533</v>
      </c>
      <c r="B65" s="338" t="s">
        <v>84</v>
      </c>
      <c r="C65" s="344">
        <v>0</v>
      </c>
      <c r="D65" s="344">
        <v>0</v>
      </c>
      <c r="E65" s="347"/>
      <c r="F65" s="390">
        <v>0</v>
      </c>
      <c r="G65" s="390">
        <v>0</v>
      </c>
      <c r="H65" s="316"/>
      <c r="I65" s="318"/>
      <c r="J65" s="318"/>
      <c r="K65" s="318"/>
      <c r="L65" s="316"/>
      <c r="M65" s="316"/>
      <c r="N65" s="316"/>
    </row>
    <row r="66" spans="1:14" s="359" customFormat="1" x14ac:dyDescent="0.25">
      <c r="A66" s="318" t="s">
        <v>534</v>
      </c>
      <c r="B66" s="338" t="s">
        <v>535</v>
      </c>
      <c r="C66" s="344">
        <v>0</v>
      </c>
      <c r="D66" s="344">
        <v>0</v>
      </c>
      <c r="E66" s="347"/>
      <c r="F66" s="390">
        <v>0</v>
      </c>
      <c r="G66" s="390">
        <v>0</v>
      </c>
      <c r="H66" s="316"/>
      <c r="I66" s="318"/>
      <c r="J66" s="318"/>
      <c r="K66" s="318"/>
      <c r="L66" s="316"/>
      <c r="M66" s="316"/>
      <c r="N66" s="316"/>
    </row>
    <row r="67" spans="1:14" s="359" customFormat="1" x14ac:dyDescent="0.25">
      <c r="A67" s="318" t="s">
        <v>536</v>
      </c>
      <c r="B67" s="338" t="s">
        <v>537</v>
      </c>
      <c r="C67" s="344">
        <v>0</v>
      </c>
      <c r="D67" s="344">
        <v>0</v>
      </c>
      <c r="E67" s="338"/>
      <c r="F67" s="390">
        <v>0</v>
      </c>
      <c r="G67" s="390">
        <v>0</v>
      </c>
      <c r="H67" s="316"/>
      <c r="I67" s="318"/>
      <c r="J67" s="318"/>
      <c r="K67" s="318"/>
      <c r="L67" s="316"/>
      <c r="M67" s="316"/>
      <c r="N67" s="316"/>
    </row>
    <row r="68" spans="1:14" x14ac:dyDescent="0.25">
      <c r="A68" s="318" t="s">
        <v>538</v>
      </c>
      <c r="B68" s="338" t="s">
        <v>539</v>
      </c>
      <c r="C68" s="344">
        <v>0</v>
      </c>
      <c r="D68" s="344">
        <v>0</v>
      </c>
      <c r="E68" s="338"/>
      <c r="F68" s="390">
        <v>0</v>
      </c>
      <c r="G68" s="390">
        <v>0</v>
      </c>
      <c r="H68" s="316"/>
      <c r="L68" s="316"/>
      <c r="M68" s="316"/>
    </row>
    <row r="69" spans="1:14" x14ac:dyDescent="0.25">
      <c r="A69" s="318" t="s">
        <v>540</v>
      </c>
      <c r="B69" s="338" t="s">
        <v>541</v>
      </c>
      <c r="C69" s="344">
        <v>0</v>
      </c>
      <c r="D69" s="344">
        <v>0</v>
      </c>
      <c r="E69" s="338"/>
      <c r="F69" s="390">
        <v>0</v>
      </c>
      <c r="G69" s="390">
        <v>0</v>
      </c>
      <c r="H69" s="316"/>
      <c r="L69" s="316"/>
      <c r="M69" s="316"/>
    </row>
    <row r="70" spans="1:14" x14ac:dyDescent="0.25">
      <c r="A70" s="318" t="s">
        <v>542</v>
      </c>
      <c r="B70" s="338" t="s">
        <v>543</v>
      </c>
      <c r="C70" s="344">
        <v>0</v>
      </c>
      <c r="D70" s="344">
        <v>0</v>
      </c>
      <c r="E70" s="338"/>
      <c r="F70" s="390">
        <v>0</v>
      </c>
      <c r="G70" s="390">
        <v>0</v>
      </c>
      <c r="H70" s="316"/>
      <c r="L70" s="316"/>
      <c r="M70" s="316"/>
    </row>
    <row r="71" spans="1:14" x14ac:dyDescent="0.25">
      <c r="A71" s="318" t="s">
        <v>544</v>
      </c>
      <c r="B71" s="338" t="s">
        <v>80</v>
      </c>
      <c r="C71" s="344">
        <v>244863.078781383</v>
      </c>
      <c r="D71" s="344">
        <v>244863.078781383</v>
      </c>
      <c r="E71" s="338"/>
      <c r="F71" s="390">
        <v>0.99867955200783742</v>
      </c>
      <c r="G71" s="390">
        <v>0.99867955200783742</v>
      </c>
      <c r="H71" s="316"/>
      <c r="L71" s="316"/>
      <c r="M71" s="316"/>
    </row>
    <row r="72" spans="1:14" x14ac:dyDescent="0.25">
      <c r="A72" s="318" t="s">
        <v>545</v>
      </c>
      <c r="B72" s="338" t="s">
        <v>546</v>
      </c>
      <c r="C72" s="344">
        <v>0</v>
      </c>
      <c r="D72" s="344">
        <v>0</v>
      </c>
      <c r="E72" s="338"/>
      <c r="F72" s="390">
        <v>0</v>
      </c>
      <c r="G72" s="390">
        <v>0</v>
      </c>
      <c r="H72" s="316"/>
      <c r="L72" s="316"/>
      <c r="M72" s="316"/>
    </row>
    <row r="73" spans="1:14" x14ac:dyDescent="0.25">
      <c r="A73" s="318" t="s">
        <v>547</v>
      </c>
      <c r="B73" s="338" t="s">
        <v>548</v>
      </c>
      <c r="C73" s="344">
        <v>0</v>
      </c>
      <c r="D73" s="344">
        <v>0</v>
      </c>
      <c r="E73" s="338"/>
      <c r="F73" s="390">
        <v>0</v>
      </c>
      <c r="G73" s="390">
        <v>0</v>
      </c>
      <c r="H73" s="316"/>
      <c r="L73" s="316"/>
      <c r="M73" s="316"/>
    </row>
    <row r="74" spans="1:14" x14ac:dyDescent="0.25">
      <c r="A74" s="318" t="s">
        <v>549</v>
      </c>
      <c r="B74" s="338" t="s">
        <v>82</v>
      </c>
      <c r="C74" s="344">
        <v>0</v>
      </c>
      <c r="D74" s="344">
        <v>0</v>
      </c>
      <c r="E74" s="338"/>
      <c r="F74" s="390">
        <v>0</v>
      </c>
      <c r="G74" s="390">
        <v>0</v>
      </c>
      <c r="H74" s="316"/>
      <c r="L74" s="316"/>
      <c r="M74" s="316"/>
    </row>
    <row r="75" spans="1:14" x14ac:dyDescent="0.25">
      <c r="A75" s="318" t="s">
        <v>550</v>
      </c>
      <c r="B75" s="338" t="s">
        <v>551</v>
      </c>
      <c r="C75" s="344">
        <v>0</v>
      </c>
      <c r="D75" s="344">
        <v>0</v>
      </c>
      <c r="E75" s="338"/>
      <c r="F75" s="390">
        <v>0</v>
      </c>
      <c r="G75" s="390">
        <v>0</v>
      </c>
      <c r="H75" s="316"/>
      <c r="L75" s="316"/>
      <c r="M75" s="316"/>
    </row>
    <row r="76" spans="1:14" x14ac:dyDescent="0.25">
      <c r="A76" s="318" t="s">
        <v>552</v>
      </c>
      <c r="B76" s="338" t="s">
        <v>9</v>
      </c>
      <c r="C76" s="344">
        <v>0</v>
      </c>
      <c r="D76" s="344">
        <v>0</v>
      </c>
      <c r="E76" s="338"/>
      <c r="F76" s="390">
        <v>0</v>
      </c>
      <c r="G76" s="390">
        <v>0</v>
      </c>
      <c r="H76" s="316"/>
      <c r="L76" s="316"/>
      <c r="M76" s="316"/>
    </row>
    <row r="77" spans="1:14" x14ac:dyDescent="0.25">
      <c r="A77" s="318" t="s">
        <v>553</v>
      </c>
      <c r="B77" s="357" t="s">
        <v>10</v>
      </c>
      <c r="C77" s="344">
        <v>245186.83524568786</v>
      </c>
      <c r="D77" s="344">
        <v>245186.83524568786</v>
      </c>
      <c r="E77" s="338"/>
      <c r="F77" s="346">
        <v>1</v>
      </c>
      <c r="G77" s="346">
        <v>1</v>
      </c>
      <c r="H77" s="316"/>
      <c r="L77" s="316"/>
      <c r="M77" s="316"/>
    </row>
    <row r="78" spans="1:14" ht="15" customHeight="1" x14ac:dyDescent="0.25">
      <c r="A78" s="340"/>
      <c r="B78" s="341" t="s">
        <v>554</v>
      </c>
      <c r="C78" s="343" t="s">
        <v>524</v>
      </c>
      <c r="D78" s="343" t="s">
        <v>525</v>
      </c>
      <c r="E78" s="342"/>
      <c r="F78" s="343" t="s">
        <v>526</v>
      </c>
      <c r="G78" s="343" t="s">
        <v>527</v>
      </c>
      <c r="H78" s="316"/>
      <c r="L78" s="316"/>
      <c r="M78" s="316"/>
    </row>
    <row r="79" spans="1:14" s="359" customFormat="1" x14ac:dyDescent="0.25">
      <c r="A79" s="318" t="s">
        <v>555</v>
      </c>
      <c r="B79" s="338" t="s">
        <v>81</v>
      </c>
      <c r="C79" s="344">
        <v>15148.703759393096</v>
      </c>
      <c r="D79" s="344">
        <v>321.21611039309573</v>
      </c>
      <c r="E79" s="347"/>
      <c r="F79" s="390">
        <v>6.0755243459918173E-2</v>
      </c>
      <c r="G79" s="390">
        <v>1.2882661975668827E-3</v>
      </c>
      <c r="H79" s="316"/>
      <c r="I79" s="318"/>
      <c r="J79" s="318"/>
      <c r="K79" s="318"/>
      <c r="L79" s="316"/>
      <c r="M79" s="316"/>
      <c r="N79" s="316"/>
    </row>
    <row r="80" spans="1:14" s="359" customFormat="1" x14ac:dyDescent="0.25">
      <c r="A80" s="318" t="s">
        <v>556</v>
      </c>
      <c r="B80" s="338" t="s">
        <v>530</v>
      </c>
      <c r="C80" s="344">
        <v>0</v>
      </c>
      <c r="D80" s="344">
        <v>0</v>
      </c>
      <c r="E80" s="347"/>
      <c r="F80" s="390">
        <v>0</v>
      </c>
      <c r="G80" s="390">
        <v>0</v>
      </c>
      <c r="H80" s="316"/>
      <c r="I80" s="318"/>
      <c r="J80" s="318"/>
      <c r="K80" s="318"/>
      <c r="L80" s="316"/>
      <c r="M80" s="316"/>
      <c r="N80" s="316"/>
    </row>
    <row r="81" spans="1:14" s="359" customFormat="1" x14ac:dyDescent="0.25">
      <c r="A81" s="318" t="s">
        <v>557</v>
      </c>
      <c r="B81" s="338" t="s">
        <v>532</v>
      </c>
      <c r="C81" s="344">
        <v>0</v>
      </c>
      <c r="D81" s="344">
        <v>0</v>
      </c>
      <c r="E81" s="347"/>
      <c r="F81" s="390">
        <v>0</v>
      </c>
      <c r="G81" s="390">
        <v>0</v>
      </c>
      <c r="H81" s="316"/>
      <c r="I81" s="318"/>
      <c r="J81" s="318"/>
      <c r="K81" s="318"/>
      <c r="L81" s="316"/>
      <c r="M81" s="316"/>
      <c r="N81" s="316"/>
    </row>
    <row r="82" spans="1:14" s="359" customFormat="1" x14ac:dyDescent="0.25">
      <c r="A82" s="318" t="s">
        <v>558</v>
      </c>
      <c r="B82" s="338" t="s">
        <v>84</v>
      </c>
      <c r="C82" s="344">
        <v>0</v>
      </c>
      <c r="D82" s="344">
        <v>0</v>
      </c>
      <c r="E82" s="347"/>
      <c r="F82" s="390">
        <v>0</v>
      </c>
      <c r="G82" s="390">
        <v>0</v>
      </c>
      <c r="H82" s="316"/>
      <c r="I82" s="318"/>
      <c r="J82" s="318"/>
      <c r="K82" s="318"/>
      <c r="L82" s="316"/>
      <c r="M82" s="316"/>
      <c r="N82" s="316"/>
    </row>
    <row r="83" spans="1:14" s="359" customFormat="1" x14ac:dyDescent="0.25">
      <c r="A83" s="318" t="s">
        <v>559</v>
      </c>
      <c r="B83" s="338" t="s">
        <v>535</v>
      </c>
      <c r="C83" s="344">
        <v>0</v>
      </c>
      <c r="D83" s="344">
        <v>0</v>
      </c>
      <c r="E83" s="347"/>
      <c r="F83" s="390">
        <v>0</v>
      </c>
      <c r="G83" s="390">
        <v>0</v>
      </c>
      <c r="H83" s="316"/>
      <c r="I83" s="318"/>
      <c r="J83" s="318"/>
      <c r="K83" s="318"/>
      <c r="L83" s="316"/>
      <c r="M83" s="316"/>
      <c r="N83" s="316"/>
    </row>
    <row r="84" spans="1:14" s="359" customFormat="1" x14ac:dyDescent="0.25">
      <c r="A84" s="318" t="s">
        <v>560</v>
      </c>
      <c r="B84" s="338" t="s">
        <v>537</v>
      </c>
      <c r="C84" s="344">
        <v>0</v>
      </c>
      <c r="D84" s="344">
        <v>0</v>
      </c>
      <c r="E84" s="338"/>
      <c r="F84" s="390">
        <v>0</v>
      </c>
      <c r="G84" s="390">
        <v>0</v>
      </c>
      <c r="H84" s="316"/>
      <c r="I84" s="318"/>
      <c r="J84" s="318"/>
      <c r="K84" s="318"/>
      <c r="L84" s="316"/>
      <c r="M84" s="316"/>
      <c r="N84" s="316"/>
    </row>
    <row r="85" spans="1:14" x14ac:dyDescent="0.25">
      <c r="A85" s="318" t="s">
        <v>561</v>
      </c>
      <c r="B85" s="338" t="s">
        <v>539</v>
      </c>
      <c r="C85" s="344">
        <v>0</v>
      </c>
      <c r="D85" s="344">
        <v>0</v>
      </c>
      <c r="E85" s="338"/>
      <c r="F85" s="390">
        <v>0</v>
      </c>
      <c r="G85" s="390">
        <v>0</v>
      </c>
      <c r="H85" s="316"/>
      <c r="L85" s="316"/>
      <c r="M85" s="316"/>
    </row>
    <row r="86" spans="1:14" x14ac:dyDescent="0.25">
      <c r="A86" s="318" t="s">
        <v>562</v>
      </c>
      <c r="B86" s="338" t="s">
        <v>541</v>
      </c>
      <c r="C86" s="344">
        <v>0</v>
      </c>
      <c r="D86" s="344">
        <v>0</v>
      </c>
      <c r="E86" s="338"/>
      <c r="F86" s="390">
        <v>0</v>
      </c>
      <c r="G86" s="390">
        <v>0</v>
      </c>
      <c r="H86" s="316"/>
      <c r="L86" s="316"/>
      <c r="M86" s="316"/>
    </row>
    <row r="87" spans="1:14" x14ac:dyDescent="0.25">
      <c r="A87" s="318" t="s">
        <v>563</v>
      </c>
      <c r="B87" s="338" t="s">
        <v>543</v>
      </c>
      <c r="C87" s="344">
        <v>0</v>
      </c>
      <c r="D87" s="344">
        <v>0</v>
      </c>
      <c r="E87" s="338"/>
      <c r="F87" s="390">
        <v>0</v>
      </c>
      <c r="G87" s="390">
        <v>0</v>
      </c>
      <c r="H87" s="316"/>
      <c r="L87" s="316"/>
      <c r="M87" s="316"/>
    </row>
    <row r="88" spans="1:14" s="316" customFormat="1" x14ac:dyDescent="0.25">
      <c r="A88" s="318" t="s">
        <v>564</v>
      </c>
      <c r="B88" s="338" t="s">
        <v>80</v>
      </c>
      <c r="C88" s="344">
        <v>234191.1539499599</v>
      </c>
      <c r="D88" s="344">
        <v>249018.64159895989</v>
      </c>
      <c r="E88" s="338"/>
      <c r="F88" s="390">
        <v>0.93924475654008177</v>
      </c>
      <c r="G88" s="390">
        <v>0.99871173380243317</v>
      </c>
      <c r="I88" s="318"/>
      <c r="J88" s="318"/>
      <c r="K88" s="318"/>
    </row>
    <row r="89" spans="1:14" s="316" customFormat="1" x14ac:dyDescent="0.25">
      <c r="A89" s="318" t="s">
        <v>565</v>
      </c>
      <c r="B89" s="338" t="s">
        <v>546</v>
      </c>
      <c r="C89" s="344">
        <v>0</v>
      </c>
      <c r="D89" s="344">
        <v>0</v>
      </c>
      <c r="E89" s="338"/>
      <c r="F89" s="390">
        <v>0</v>
      </c>
      <c r="G89" s="390">
        <v>0</v>
      </c>
      <c r="I89" s="318"/>
      <c r="J89" s="318"/>
      <c r="K89" s="318"/>
    </row>
    <row r="90" spans="1:14" s="316" customFormat="1" x14ac:dyDescent="0.25">
      <c r="A90" s="318" t="s">
        <v>566</v>
      </c>
      <c r="B90" s="338" t="s">
        <v>548</v>
      </c>
      <c r="C90" s="344">
        <v>0</v>
      </c>
      <c r="D90" s="344">
        <v>0</v>
      </c>
      <c r="E90" s="338"/>
      <c r="F90" s="390">
        <v>0</v>
      </c>
      <c r="G90" s="390">
        <v>0</v>
      </c>
      <c r="I90" s="318"/>
      <c r="J90" s="318"/>
      <c r="K90" s="318"/>
    </row>
    <row r="91" spans="1:14" s="316" customFormat="1" x14ac:dyDescent="0.25">
      <c r="A91" s="318" t="s">
        <v>567</v>
      </c>
      <c r="B91" s="338" t="s">
        <v>82</v>
      </c>
      <c r="C91" s="344">
        <v>0</v>
      </c>
      <c r="D91" s="344">
        <v>0</v>
      </c>
      <c r="E91" s="338"/>
      <c r="F91" s="390">
        <v>0</v>
      </c>
      <c r="G91" s="390">
        <v>0</v>
      </c>
      <c r="I91" s="318"/>
      <c r="J91" s="318"/>
      <c r="K91" s="318"/>
    </row>
    <row r="92" spans="1:14" s="316" customFormat="1" x14ac:dyDescent="0.25">
      <c r="A92" s="318" t="s">
        <v>568</v>
      </c>
      <c r="B92" s="338" t="s">
        <v>551</v>
      </c>
      <c r="C92" s="344">
        <v>0</v>
      </c>
      <c r="D92" s="344">
        <v>0</v>
      </c>
      <c r="E92" s="338"/>
      <c r="F92" s="390">
        <v>0</v>
      </c>
      <c r="G92" s="390">
        <v>0</v>
      </c>
      <c r="I92" s="318"/>
      <c r="J92" s="318"/>
      <c r="K92" s="318"/>
    </row>
    <row r="93" spans="1:14" s="316" customFormat="1" x14ac:dyDescent="0.25">
      <c r="A93" s="318" t="s">
        <v>569</v>
      </c>
      <c r="B93" s="338" t="s">
        <v>9</v>
      </c>
      <c r="C93" s="344">
        <v>0</v>
      </c>
      <c r="D93" s="344">
        <v>0</v>
      </c>
      <c r="E93" s="338"/>
      <c r="F93" s="390">
        <v>0</v>
      </c>
      <c r="G93" s="390">
        <v>0</v>
      </c>
      <c r="I93" s="318"/>
      <c r="J93" s="318"/>
      <c r="K93" s="318"/>
    </row>
    <row r="94" spans="1:14" s="316" customFormat="1" x14ac:dyDescent="0.25">
      <c r="A94" s="318" t="s">
        <v>570</v>
      </c>
      <c r="B94" s="357" t="s">
        <v>10</v>
      </c>
      <c r="C94" s="344">
        <v>249339.857709353</v>
      </c>
      <c r="D94" s="344">
        <v>249339.85770935297</v>
      </c>
      <c r="E94" s="338"/>
      <c r="F94" s="346">
        <v>1</v>
      </c>
      <c r="G94" s="346">
        <v>1</v>
      </c>
      <c r="I94" s="318"/>
      <c r="J94" s="318"/>
      <c r="K94" s="318"/>
    </row>
    <row r="95" spans="1:14" s="316" customFormat="1" ht="15" customHeight="1" x14ac:dyDescent="0.25">
      <c r="A95" s="340"/>
      <c r="B95" s="341" t="s">
        <v>571</v>
      </c>
      <c r="C95" s="362" t="s">
        <v>460</v>
      </c>
      <c r="D95" s="362"/>
      <c r="E95" s="342"/>
      <c r="F95" s="343" t="s">
        <v>572</v>
      </c>
      <c r="G95" s="343"/>
      <c r="I95" s="318"/>
      <c r="J95" s="318"/>
      <c r="K95" s="318"/>
    </row>
    <row r="96" spans="1:14" s="316" customFormat="1" x14ac:dyDescent="0.25">
      <c r="A96" s="318" t="s">
        <v>573</v>
      </c>
      <c r="B96" s="316" t="s">
        <v>574</v>
      </c>
      <c r="C96" s="344">
        <v>219554.08539457299</v>
      </c>
      <c r="D96" s="361"/>
      <c r="E96" s="363"/>
      <c r="F96" s="389">
        <v>0.88054147223625889</v>
      </c>
      <c r="G96" s="356"/>
      <c r="I96" s="318"/>
      <c r="J96" s="318"/>
      <c r="K96" s="318"/>
    </row>
    <row r="97" spans="1:11" s="316" customFormat="1" x14ac:dyDescent="0.25">
      <c r="A97" s="318" t="s">
        <v>575</v>
      </c>
      <c r="B97" s="316" t="s">
        <v>576</v>
      </c>
      <c r="C97" s="344">
        <v>29247.240168490003</v>
      </c>
      <c r="D97" s="361"/>
      <c r="E97" s="363"/>
      <c r="F97" s="389">
        <v>0.117298695993412</v>
      </c>
      <c r="G97" s="356"/>
      <c r="I97" s="318"/>
      <c r="J97" s="318"/>
      <c r="K97" s="318"/>
    </row>
    <row r="98" spans="1:11" s="316" customFormat="1" x14ac:dyDescent="0.25">
      <c r="A98" s="318" t="s">
        <v>577</v>
      </c>
      <c r="B98" s="316" t="s">
        <v>578</v>
      </c>
      <c r="C98" s="344">
        <v>538.53214629000001</v>
      </c>
      <c r="D98" s="361"/>
      <c r="E98" s="363"/>
      <c r="F98" s="389">
        <v>2.1598317703291087E-3</v>
      </c>
      <c r="G98" s="356"/>
      <c r="I98" s="318"/>
      <c r="J98" s="318"/>
      <c r="K98" s="318"/>
    </row>
    <row r="99" spans="1:11" s="316" customFormat="1" x14ac:dyDescent="0.25">
      <c r="A99" s="318" t="s">
        <v>579</v>
      </c>
      <c r="B99" s="318" t="s">
        <v>9</v>
      </c>
      <c r="C99" s="344">
        <v>1.0118128557223827E-11</v>
      </c>
      <c r="D99" s="361"/>
      <c r="E99" s="318"/>
      <c r="F99" s="389">
        <v>4.0579667647914461E-17</v>
      </c>
      <c r="G99" s="356"/>
      <c r="I99" s="318"/>
      <c r="J99" s="318"/>
      <c r="K99" s="318"/>
    </row>
    <row r="100" spans="1:11" s="316" customFormat="1" x14ac:dyDescent="0.25">
      <c r="A100" s="318" t="s">
        <v>580</v>
      </c>
      <c r="B100" s="364" t="s">
        <v>10</v>
      </c>
      <c r="C100" s="344">
        <v>249339.857709353</v>
      </c>
      <c r="D100" s="365"/>
      <c r="E100" s="363"/>
      <c r="F100" s="389">
        <v>1</v>
      </c>
      <c r="G100" s="356"/>
      <c r="I100" s="318"/>
      <c r="J100" s="318"/>
      <c r="K100" s="318"/>
    </row>
    <row r="101" spans="1:11" s="316" customFormat="1" ht="15" customHeight="1" x14ac:dyDescent="0.25">
      <c r="A101" s="340"/>
      <c r="B101" s="341" t="s">
        <v>581</v>
      </c>
      <c r="C101" s="340" t="s">
        <v>460</v>
      </c>
      <c r="D101" s="340"/>
      <c r="E101" s="342"/>
      <c r="F101" s="343" t="s">
        <v>582</v>
      </c>
      <c r="G101" s="343"/>
      <c r="I101" s="318"/>
      <c r="J101" s="318"/>
      <c r="K101" s="318"/>
    </row>
    <row r="102" spans="1:11" s="316" customFormat="1" ht="15" customHeight="1" x14ac:dyDescent="0.25">
      <c r="A102" s="318" t="s">
        <v>583</v>
      </c>
      <c r="B102" s="338" t="s">
        <v>584</v>
      </c>
      <c r="C102" s="344">
        <v>0</v>
      </c>
      <c r="D102" s="333"/>
      <c r="E102" s="324"/>
      <c r="F102" s="390">
        <v>0</v>
      </c>
      <c r="G102" s="347"/>
      <c r="I102" s="318"/>
      <c r="J102" s="318"/>
      <c r="K102" s="318"/>
    </row>
    <row r="103" spans="1:11" s="316" customFormat="1" x14ac:dyDescent="0.25">
      <c r="A103" s="318" t="s">
        <v>585</v>
      </c>
      <c r="B103" s="338" t="s">
        <v>586</v>
      </c>
      <c r="C103" s="344">
        <v>0</v>
      </c>
      <c r="D103" s="318"/>
      <c r="E103" s="350"/>
      <c r="F103" s="390">
        <v>0</v>
      </c>
      <c r="G103" s="347"/>
      <c r="I103" s="318"/>
      <c r="J103" s="318"/>
      <c r="K103" s="318"/>
    </row>
    <row r="104" spans="1:11" s="316" customFormat="1" x14ac:dyDescent="0.25">
      <c r="A104" s="318" t="s">
        <v>587</v>
      </c>
      <c r="B104" s="338" t="s">
        <v>588</v>
      </c>
      <c r="C104" s="344">
        <v>213.26918380866582</v>
      </c>
      <c r="D104" s="318"/>
      <c r="E104" s="350"/>
      <c r="F104" s="390">
        <v>1.362934171499712E-2</v>
      </c>
      <c r="G104" s="347"/>
      <c r="I104" s="318"/>
      <c r="J104" s="318"/>
      <c r="K104" s="318"/>
    </row>
    <row r="105" spans="1:11" s="316" customFormat="1" x14ac:dyDescent="0.25">
      <c r="A105" s="318" t="s">
        <v>589</v>
      </c>
      <c r="B105" s="338" t="s">
        <v>590</v>
      </c>
      <c r="C105" s="344">
        <v>13375.811701729417</v>
      </c>
      <c r="D105" s="318"/>
      <c r="E105" s="350"/>
      <c r="F105" s="390">
        <v>0.85480473616798169</v>
      </c>
      <c r="G105" s="347"/>
      <c r="I105" s="318"/>
      <c r="J105" s="318"/>
      <c r="K105" s="318"/>
    </row>
    <row r="106" spans="1:11" s="316" customFormat="1" x14ac:dyDescent="0.25">
      <c r="A106" s="318" t="s">
        <v>591</v>
      </c>
      <c r="B106" s="338" t="s">
        <v>9</v>
      </c>
      <c r="C106" s="344">
        <v>2058.7169515352866</v>
      </c>
      <c r="D106" s="318"/>
      <c r="E106" s="350"/>
      <c r="F106" s="390">
        <v>0.13156592211702112</v>
      </c>
      <c r="G106" s="347"/>
      <c r="I106" s="318"/>
      <c r="J106" s="318"/>
      <c r="K106" s="318"/>
    </row>
    <row r="107" spans="1:11" s="316" customFormat="1" x14ac:dyDescent="0.25">
      <c r="A107" s="318" t="s">
        <v>592</v>
      </c>
      <c r="B107" s="357" t="s">
        <v>10</v>
      </c>
      <c r="C107" s="344">
        <v>15647.797837073371</v>
      </c>
      <c r="D107" s="318"/>
      <c r="E107" s="350"/>
      <c r="F107" s="391">
        <v>0.99999999999999989</v>
      </c>
      <c r="G107" s="347"/>
      <c r="I107" s="318"/>
      <c r="J107" s="318"/>
      <c r="K107" s="318"/>
    </row>
    <row r="108" spans="1:11" s="316" customFormat="1" ht="15" customHeight="1" x14ac:dyDescent="0.25">
      <c r="A108" s="340"/>
      <c r="B108" s="341" t="s">
        <v>593</v>
      </c>
      <c r="C108" s="340" t="s">
        <v>460</v>
      </c>
      <c r="D108" s="340"/>
      <c r="E108" s="342"/>
      <c r="F108" s="343" t="s">
        <v>582</v>
      </c>
      <c r="G108" s="343"/>
      <c r="I108" s="318"/>
      <c r="J108" s="318"/>
      <c r="K108" s="318"/>
    </row>
    <row r="109" spans="1:11" s="316" customFormat="1" x14ac:dyDescent="0.25">
      <c r="A109" s="318" t="s">
        <v>594</v>
      </c>
      <c r="B109" s="338" t="s">
        <v>595</v>
      </c>
      <c r="C109" s="344">
        <v>15647.797837073396</v>
      </c>
      <c r="D109" s="318"/>
      <c r="E109" s="344"/>
      <c r="F109" s="347">
        <v>1</v>
      </c>
      <c r="G109" s="347"/>
      <c r="I109" s="318"/>
      <c r="J109" s="318"/>
      <c r="K109" s="318"/>
    </row>
    <row r="110" spans="1:11" s="316" customFormat="1" x14ac:dyDescent="0.25">
      <c r="A110" s="318" t="s">
        <v>596</v>
      </c>
      <c r="B110" s="338" t="s">
        <v>597</v>
      </c>
      <c r="C110" s="344">
        <v>0</v>
      </c>
      <c r="D110" s="318"/>
      <c r="E110" s="350"/>
      <c r="F110" s="347">
        <v>0</v>
      </c>
      <c r="G110" s="350"/>
      <c r="I110" s="318"/>
      <c r="J110" s="318"/>
      <c r="K110" s="318"/>
    </row>
    <row r="111" spans="1:11" s="316" customFormat="1" x14ac:dyDescent="0.25">
      <c r="A111" s="318" t="s">
        <v>598</v>
      </c>
      <c r="B111" s="338" t="s">
        <v>599</v>
      </c>
      <c r="C111" s="344">
        <v>0</v>
      </c>
      <c r="D111" s="318"/>
      <c r="E111" s="350"/>
      <c r="F111" s="347">
        <v>0</v>
      </c>
      <c r="G111" s="350"/>
      <c r="I111" s="318"/>
      <c r="J111" s="318"/>
      <c r="K111" s="318"/>
    </row>
    <row r="112" spans="1:11" s="316" customFormat="1" x14ac:dyDescent="0.25">
      <c r="A112" s="318" t="s">
        <v>600</v>
      </c>
      <c r="B112" s="338" t="s">
        <v>601</v>
      </c>
      <c r="C112" s="344">
        <v>0</v>
      </c>
      <c r="D112" s="318"/>
      <c r="E112" s="350"/>
      <c r="F112" s="347">
        <v>0</v>
      </c>
      <c r="G112" s="350"/>
      <c r="I112" s="318"/>
      <c r="J112" s="318"/>
      <c r="K112" s="318"/>
    </row>
    <row r="113" spans="1:11" s="316" customFormat="1" x14ac:dyDescent="0.25">
      <c r="A113" s="318" t="s">
        <v>602</v>
      </c>
      <c r="B113" s="338" t="s">
        <v>603</v>
      </c>
      <c r="C113" s="344">
        <v>0</v>
      </c>
      <c r="D113" s="318"/>
      <c r="E113" s="350"/>
      <c r="F113" s="347">
        <v>0</v>
      </c>
      <c r="G113" s="350"/>
      <c r="I113" s="318"/>
      <c r="J113" s="318"/>
      <c r="K113" s="318"/>
    </row>
    <row r="114" spans="1:11" s="316" customFormat="1" x14ac:dyDescent="0.25">
      <c r="A114" s="318" t="s">
        <v>604</v>
      </c>
      <c r="B114" s="338" t="s">
        <v>605</v>
      </c>
      <c r="C114" s="344">
        <v>0</v>
      </c>
      <c r="D114" s="318"/>
      <c r="E114" s="350"/>
      <c r="F114" s="347">
        <v>0</v>
      </c>
      <c r="G114" s="350"/>
      <c r="I114" s="318"/>
      <c r="J114" s="318"/>
      <c r="K114" s="318"/>
    </row>
    <row r="115" spans="1:11" s="316" customFormat="1" x14ac:dyDescent="0.25">
      <c r="A115" s="318" t="s">
        <v>606</v>
      </c>
      <c r="B115" s="338" t="s">
        <v>607</v>
      </c>
      <c r="C115" s="344">
        <v>0</v>
      </c>
      <c r="D115" s="318"/>
      <c r="E115" s="350"/>
      <c r="F115" s="347">
        <v>0</v>
      </c>
      <c r="G115" s="350"/>
      <c r="I115" s="318"/>
      <c r="J115" s="318"/>
      <c r="K115" s="318"/>
    </row>
    <row r="116" spans="1:11" s="316" customFormat="1" x14ac:dyDescent="0.25">
      <c r="A116" s="318" t="s">
        <v>608</v>
      </c>
      <c r="B116" s="338" t="s">
        <v>609</v>
      </c>
      <c r="C116" s="344">
        <v>0</v>
      </c>
      <c r="D116" s="318"/>
      <c r="E116" s="350"/>
      <c r="F116" s="347">
        <v>0</v>
      </c>
      <c r="G116" s="350"/>
      <c r="I116" s="318"/>
      <c r="J116" s="318"/>
      <c r="K116" s="318"/>
    </row>
    <row r="117" spans="1:11" s="316" customFormat="1" x14ac:dyDescent="0.25">
      <c r="A117" s="318" t="s">
        <v>610</v>
      </c>
      <c r="B117" s="338" t="s">
        <v>611</v>
      </c>
      <c r="C117" s="344">
        <v>0</v>
      </c>
      <c r="D117" s="318"/>
      <c r="E117" s="350"/>
      <c r="F117" s="347">
        <v>0</v>
      </c>
      <c r="G117" s="350"/>
      <c r="I117" s="318"/>
      <c r="J117" s="318"/>
      <c r="K117" s="318"/>
    </row>
    <row r="118" spans="1:11" s="316" customFormat="1" x14ac:dyDescent="0.25">
      <c r="A118" s="318" t="s">
        <v>612</v>
      </c>
      <c r="B118" s="338" t="s">
        <v>613</v>
      </c>
      <c r="C118" s="344">
        <v>0</v>
      </c>
      <c r="D118" s="318"/>
      <c r="E118" s="350"/>
      <c r="F118" s="347">
        <v>0</v>
      </c>
      <c r="G118" s="350"/>
      <c r="I118" s="318"/>
      <c r="J118" s="318"/>
      <c r="K118" s="318"/>
    </row>
    <row r="119" spans="1:11" s="316" customFormat="1" x14ac:dyDescent="0.25">
      <c r="A119" s="318" t="s">
        <v>614</v>
      </c>
      <c r="B119" s="338" t="s">
        <v>615</v>
      </c>
      <c r="C119" s="344">
        <v>0</v>
      </c>
      <c r="D119" s="318"/>
      <c r="E119" s="350"/>
      <c r="F119" s="347">
        <v>0</v>
      </c>
      <c r="G119" s="350"/>
      <c r="I119" s="318"/>
      <c r="J119" s="318"/>
      <c r="K119" s="318"/>
    </row>
    <row r="120" spans="1:11" s="316" customFormat="1" x14ac:dyDescent="0.25">
      <c r="A120" s="318" t="s">
        <v>616</v>
      </c>
      <c r="B120" s="338" t="s">
        <v>617</v>
      </c>
      <c r="C120" s="344">
        <v>0</v>
      </c>
      <c r="D120" s="318"/>
      <c r="E120" s="350"/>
      <c r="F120" s="347">
        <v>0</v>
      </c>
      <c r="G120" s="350"/>
      <c r="I120" s="318"/>
      <c r="J120" s="318"/>
      <c r="K120" s="318"/>
    </row>
    <row r="121" spans="1:11" s="316" customFormat="1" x14ac:dyDescent="0.25">
      <c r="A121" s="318" t="s">
        <v>618</v>
      </c>
      <c r="B121" s="338" t="s">
        <v>619</v>
      </c>
      <c r="C121" s="344">
        <v>0</v>
      </c>
      <c r="D121" s="318"/>
      <c r="E121" s="350"/>
      <c r="F121" s="347">
        <v>0</v>
      </c>
      <c r="G121" s="350"/>
      <c r="I121" s="318"/>
      <c r="J121" s="318"/>
      <c r="K121" s="318"/>
    </row>
    <row r="122" spans="1:11" s="316" customFormat="1" x14ac:dyDescent="0.25">
      <c r="A122" s="318" t="s">
        <v>620</v>
      </c>
      <c r="B122" s="338" t="s">
        <v>9</v>
      </c>
      <c r="C122" s="344">
        <v>0</v>
      </c>
      <c r="D122" s="318"/>
      <c r="E122" s="350"/>
      <c r="F122" s="347">
        <v>0</v>
      </c>
      <c r="G122" s="350"/>
      <c r="I122" s="318"/>
      <c r="J122" s="318"/>
      <c r="K122" s="318"/>
    </row>
    <row r="123" spans="1:11" s="316" customFormat="1" x14ac:dyDescent="0.25">
      <c r="A123" s="318" t="s">
        <v>621</v>
      </c>
      <c r="B123" s="349" t="s">
        <v>622</v>
      </c>
      <c r="C123" s="344">
        <v>15647.797837073396</v>
      </c>
      <c r="D123" s="318"/>
      <c r="E123" s="350"/>
      <c r="F123" s="347"/>
      <c r="G123" s="350"/>
      <c r="I123" s="318"/>
      <c r="J123" s="318"/>
      <c r="K123" s="318"/>
    </row>
    <row r="124" spans="1:11" s="316" customFormat="1" x14ac:dyDescent="0.25">
      <c r="A124" s="318" t="s">
        <v>623</v>
      </c>
      <c r="B124" s="357" t="s">
        <v>10</v>
      </c>
      <c r="C124" s="344">
        <v>15647.797837073396</v>
      </c>
      <c r="D124" s="338"/>
      <c r="E124" s="350"/>
      <c r="F124" s="350">
        <v>1</v>
      </c>
      <c r="G124" s="350"/>
      <c r="I124" s="318"/>
      <c r="J124" s="318"/>
      <c r="K124" s="318"/>
    </row>
    <row r="125" spans="1:11" s="316" customFormat="1" ht="15" customHeight="1" x14ac:dyDescent="0.25">
      <c r="A125" s="340"/>
      <c r="B125" s="341" t="s">
        <v>624</v>
      </c>
      <c r="C125" s="340" t="s">
        <v>460</v>
      </c>
      <c r="D125" s="340"/>
      <c r="E125" s="342"/>
      <c r="F125" s="343" t="s">
        <v>474</v>
      </c>
      <c r="G125" s="343" t="s">
        <v>572</v>
      </c>
      <c r="I125" s="318"/>
      <c r="J125" s="318"/>
      <c r="K125" s="318"/>
    </row>
    <row r="126" spans="1:11" s="316" customFormat="1" x14ac:dyDescent="0.25">
      <c r="A126" s="318" t="s">
        <v>625</v>
      </c>
      <c r="B126" s="356" t="s">
        <v>626</v>
      </c>
      <c r="C126" s="344">
        <v>0</v>
      </c>
      <c r="D126" s="318"/>
      <c r="E126" s="363"/>
      <c r="F126" s="390">
        <v>0</v>
      </c>
      <c r="G126" s="390">
        <v>0</v>
      </c>
      <c r="I126" s="318"/>
      <c r="J126" s="318"/>
      <c r="K126" s="318"/>
    </row>
    <row r="127" spans="1:11" s="316" customFormat="1" x14ac:dyDescent="0.25">
      <c r="A127" s="318" t="s">
        <v>627</v>
      </c>
      <c r="B127" s="356" t="s">
        <v>628</v>
      </c>
      <c r="C127" s="344">
        <v>13589.080885538084</v>
      </c>
      <c r="D127" s="318"/>
      <c r="E127" s="363"/>
      <c r="F127" s="390">
        <v>5.1281939370029422E-2</v>
      </c>
      <c r="G127" s="390">
        <v>5.450023518252909E-2</v>
      </c>
      <c r="I127" s="318"/>
      <c r="J127" s="318"/>
      <c r="K127" s="318"/>
    </row>
    <row r="128" spans="1:11" s="316" customFormat="1" x14ac:dyDescent="0.25">
      <c r="A128" s="318" t="s">
        <v>629</v>
      </c>
      <c r="B128" s="356" t="s">
        <v>9</v>
      </c>
      <c r="C128" s="344">
        <v>0</v>
      </c>
      <c r="D128" s="318"/>
      <c r="E128" s="363"/>
      <c r="F128" s="390">
        <v>0</v>
      </c>
      <c r="G128" s="390">
        <v>0</v>
      </c>
      <c r="I128" s="318"/>
      <c r="J128" s="318"/>
      <c r="K128" s="318"/>
    </row>
    <row r="129" spans="1:14" s="316" customFormat="1" x14ac:dyDescent="0.25">
      <c r="A129" s="318" t="s">
        <v>630</v>
      </c>
      <c r="B129" s="357" t="s">
        <v>10</v>
      </c>
      <c r="C129" s="344">
        <v>13589.080885538084</v>
      </c>
      <c r="D129" s="318"/>
      <c r="E129" s="363"/>
      <c r="F129" s="346">
        <v>5.1281939370029422E-2</v>
      </c>
      <c r="G129" s="346">
        <v>5.450023518252909E-2</v>
      </c>
      <c r="I129" s="318"/>
      <c r="J129" s="318"/>
      <c r="K129" s="318"/>
    </row>
    <row r="130" spans="1:14" ht="15" customHeight="1" x14ac:dyDescent="0.25">
      <c r="A130" s="340"/>
      <c r="B130" s="341" t="s">
        <v>631</v>
      </c>
      <c r="C130" s="340"/>
      <c r="D130" s="340"/>
      <c r="E130" s="342"/>
      <c r="F130" s="343"/>
      <c r="G130" s="343"/>
      <c r="H130" s="316"/>
      <c r="L130" s="316"/>
      <c r="M130" s="316"/>
    </row>
    <row r="131" spans="1:14" x14ac:dyDescent="0.25">
      <c r="A131" s="318" t="s">
        <v>632</v>
      </c>
      <c r="B131" s="338" t="s">
        <v>633</v>
      </c>
      <c r="C131" s="334" t="s">
        <v>458</v>
      </c>
      <c r="H131" s="316"/>
      <c r="L131" s="316"/>
      <c r="M131" s="316"/>
    </row>
    <row r="132" spans="1:14" ht="15" customHeight="1" x14ac:dyDescent="0.25">
      <c r="A132" s="340"/>
      <c r="B132" s="341" t="s">
        <v>634</v>
      </c>
      <c r="C132" s="340"/>
      <c r="D132" s="340"/>
      <c r="E132" s="342"/>
      <c r="F132" s="343"/>
      <c r="G132" s="343"/>
      <c r="H132" s="316"/>
      <c r="L132" s="316"/>
      <c r="M132" s="316"/>
    </row>
    <row r="133" spans="1:14" x14ac:dyDescent="0.25">
      <c r="A133" s="318" t="s">
        <v>635</v>
      </c>
      <c r="B133" s="318" t="s">
        <v>636</v>
      </c>
      <c r="C133" s="344">
        <v>36551.175364000002</v>
      </c>
      <c r="E133" s="338"/>
      <c r="H133" s="316"/>
      <c r="L133" s="316"/>
      <c r="M133" s="316"/>
    </row>
    <row r="134" spans="1:14" x14ac:dyDescent="0.25">
      <c r="A134" s="318" t="s">
        <v>638</v>
      </c>
      <c r="B134" s="367" t="s">
        <v>639</v>
      </c>
      <c r="C134" s="318" t="s">
        <v>1049</v>
      </c>
      <c r="E134" s="338"/>
      <c r="H134" s="316"/>
      <c r="L134" s="316"/>
      <c r="M134" s="316"/>
    </row>
    <row r="135" spans="1:14" x14ac:dyDescent="0.25">
      <c r="A135" s="318" t="s">
        <v>640</v>
      </c>
      <c r="B135" s="367" t="s">
        <v>641</v>
      </c>
      <c r="C135" s="318" t="s">
        <v>308</v>
      </c>
      <c r="E135" s="338"/>
      <c r="H135" s="316"/>
      <c r="L135" s="316"/>
      <c r="M135" s="316"/>
    </row>
    <row r="136" spans="1:14" x14ac:dyDescent="0.25">
      <c r="A136" s="318" t="s">
        <v>642</v>
      </c>
      <c r="B136" s="336" t="s">
        <v>643</v>
      </c>
      <c r="C136" s="399">
        <v>6.96546028400022</v>
      </c>
      <c r="D136" s="338"/>
      <c r="E136" s="338"/>
      <c r="H136" s="316"/>
      <c r="I136" s="396"/>
      <c r="L136" s="316"/>
      <c r="M136" s="316"/>
    </row>
    <row r="137" spans="1:14" x14ac:dyDescent="0.25">
      <c r="A137" s="318" t="s">
        <v>644</v>
      </c>
      <c r="B137" s="336" t="s">
        <v>645</v>
      </c>
      <c r="C137" s="338">
        <v>0</v>
      </c>
      <c r="D137" s="338"/>
      <c r="E137" s="338"/>
      <c r="H137" s="316"/>
      <c r="L137" s="316"/>
      <c r="M137" s="316"/>
    </row>
    <row r="138" spans="1:14" x14ac:dyDescent="0.25">
      <c r="A138" s="318" t="s">
        <v>646</v>
      </c>
      <c r="B138" s="336" t="s">
        <v>647</v>
      </c>
      <c r="C138" s="338">
        <v>0</v>
      </c>
      <c r="D138" s="338"/>
      <c r="E138" s="338"/>
      <c r="H138" s="316"/>
      <c r="L138" s="316"/>
      <c r="M138" s="316"/>
    </row>
    <row r="139" spans="1:14" ht="37.5" x14ac:dyDescent="0.25">
      <c r="A139" s="330"/>
      <c r="B139" s="330" t="s">
        <v>648</v>
      </c>
      <c r="C139" s="330" t="s">
        <v>649</v>
      </c>
      <c r="D139" s="330" t="s">
        <v>649</v>
      </c>
      <c r="E139" s="330"/>
      <c r="F139" s="331"/>
      <c r="G139" s="332"/>
      <c r="H139" s="316"/>
      <c r="I139" s="322"/>
      <c r="J139" s="322"/>
      <c r="K139" s="322"/>
      <c r="L139" s="322"/>
      <c r="M139" s="324"/>
    </row>
    <row r="140" spans="1:14" ht="18.75" x14ac:dyDescent="0.25">
      <c r="A140" s="404" t="s">
        <v>1046</v>
      </c>
      <c r="B140" s="404"/>
      <c r="C140" s="404"/>
      <c r="D140" s="404"/>
      <c r="E140" s="404"/>
      <c r="F140" s="404"/>
      <c r="G140" s="404"/>
      <c r="H140" s="316"/>
      <c r="I140" s="322"/>
      <c r="J140" s="322"/>
      <c r="K140" s="322"/>
      <c r="L140" s="322"/>
      <c r="M140" s="324"/>
    </row>
    <row r="141" spans="1:14" ht="18.75" x14ac:dyDescent="0.25">
      <c r="A141" s="404"/>
      <c r="B141" s="404"/>
      <c r="C141" s="404"/>
      <c r="D141" s="404"/>
      <c r="E141" s="404"/>
      <c r="F141" s="404"/>
      <c r="G141" s="404"/>
      <c r="H141" s="316"/>
      <c r="I141" s="322"/>
      <c r="J141" s="322"/>
      <c r="K141" s="322"/>
      <c r="L141" s="322"/>
      <c r="M141" s="324"/>
    </row>
    <row r="142" spans="1:14" x14ac:dyDescent="0.25">
      <c r="A142" s="318" t="s">
        <v>650</v>
      </c>
      <c r="B142" s="336" t="s">
        <v>651</v>
      </c>
      <c r="C142" s="334">
        <f>ROW(B24)</f>
        <v>24</v>
      </c>
      <c r="E142" s="360"/>
      <c r="F142" s="360"/>
      <c r="G142" s="360"/>
      <c r="H142" s="316"/>
      <c r="I142" s="336"/>
      <c r="J142" s="369"/>
      <c r="L142" s="360"/>
      <c r="M142" s="360"/>
      <c r="N142" s="360"/>
    </row>
    <row r="143" spans="1:14" x14ac:dyDescent="0.25">
      <c r="A143" s="318" t="s">
        <v>652</v>
      </c>
      <c r="B143" s="336" t="s">
        <v>653</v>
      </c>
      <c r="C143" s="334">
        <f>ROW(B25)</f>
        <v>25</v>
      </c>
      <c r="E143" s="360"/>
      <c r="F143" s="360"/>
      <c r="H143" s="316"/>
      <c r="I143" s="336"/>
      <c r="J143" s="369"/>
      <c r="L143" s="360"/>
      <c r="M143" s="360"/>
    </row>
    <row r="144" spans="1:14" x14ac:dyDescent="0.25">
      <c r="A144" s="318" t="s">
        <v>654</v>
      </c>
      <c r="B144" s="336" t="s">
        <v>655</v>
      </c>
      <c r="C144" s="334" t="str">
        <f>ROW('B1. HTT Mortgage Assets'!B31)&amp; " for Mortgage Assets"</f>
        <v>31 for Mortgage Assets</v>
      </c>
      <c r="D144" s="369"/>
      <c r="E144" s="370"/>
      <c r="F144" s="360"/>
      <c r="G144" s="370"/>
      <c r="H144" s="316"/>
      <c r="I144" s="336"/>
      <c r="J144" s="369"/>
      <c r="K144" s="369"/>
      <c r="L144" s="370"/>
      <c r="M144" s="360"/>
      <c r="N144" s="370"/>
    </row>
    <row r="145" spans="1:14" x14ac:dyDescent="0.25">
      <c r="A145" s="318" t="s">
        <v>656</v>
      </c>
      <c r="B145" s="336" t="s">
        <v>657</v>
      </c>
      <c r="C145" s="334">
        <f>ROW(B30)</f>
        <v>30</v>
      </c>
      <c r="H145" s="316"/>
      <c r="I145" s="336"/>
      <c r="J145" s="369"/>
    </row>
    <row r="146" spans="1:14" x14ac:dyDescent="0.25">
      <c r="A146" s="318" t="s">
        <v>658</v>
      </c>
      <c r="B146" s="336" t="s">
        <v>659</v>
      </c>
      <c r="C146" s="394" t="str">
        <f>ROW('B1. HTT Mortgage Assets'!B107)&amp;" for Residential Mortgage Assets"</f>
        <v>107 for Residential Mortgage Assets</v>
      </c>
      <c r="D146" s="334" t="str">
        <f>ROW('B1. HTT Mortgage Assets'!B165 )&amp; " for Commercial Mortgage Assets"</f>
        <v>165 for Commercial Mortgage Assets</v>
      </c>
      <c r="E146" s="370"/>
      <c r="F146" s="369"/>
      <c r="G146" s="370"/>
      <c r="H146" s="316"/>
      <c r="I146" s="336"/>
      <c r="J146" s="368"/>
      <c r="K146" s="369"/>
      <c r="L146" s="370"/>
      <c r="N146" s="370"/>
    </row>
    <row r="147" spans="1:14" x14ac:dyDescent="0.25">
      <c r="A147" s="318" t="s">
        <v>660</v>
      </c>
      <c r="B147" s="336" t="s">
        <v>661</v>
      </c>
      <c r="C147" s="334" t="str">
        <f>ROW('B1. HTT Mortgage Assets'!B84)&amp;" for Mortgage Assets"</f>
        <v>84 for Mortgage Assets</v>
      </c>
      <c r="D147" s="334">
        <f>ROW(B95)</f>
        <v>95</v>
      </c>
      <c r="F147" s="369"/>
      <c r="H147" s="316"/>
      <c r="I147" s="336"/>
      <c r="M147" s="370"/>
    </row>
    <row r="148" spans="1:14" x14ac:dyDescent="0.25">
      <c r="A148" s="318" t="s">
        <v>662</v>
      </c>
      <c r="B148" s="336" t="s">
        <v>663</v>
      </c>
      <c r="C148" s="334">
        <f>ROW(B61)</f>
        <v>61</v>
      </c>
      <c r="F148" s="370"/>
      <c r="H148" s="316"/>
      <c r="I148" s="336"/>
      <c r="J148" s="369"/>
      <c r="M148" s="370"/>
    </row>
    <row r="149" spans="1:14" x14ac:dyDescent="0.25">
      <c r="A149" s="318" t="s">
        <v>664</v>
      </c>
      <c r="B149" s="336" t="s">
        <v>665</v>
      </c>
      <c r="C149" s="334">
        <f>ROW(B95)</f>
        <v>95</v>
      </c>
      <c r="E149" s="370"/>
      <c r="F149" s="370"/>
      <c r="H149" s="316"/>
      <c r="I149" s="336"/>
      <c r="J149" s="369"/>
      <c r="L149" s="370"/>
      <c r="M149" s="370"/>
    </row>
    <row r="150" spans="1:14" x14ac:dyDescent="0.25">
      <c r="A150" s="318" t="s">
        <v>666</v>
      </c>
      <c r="B150" s="336" t="s">
        <v>667</v>
      </c>
      <c r="C150" s="334">
        <f>ROW(B78)</f>
        <v>78</v>
      </c>
      <c r="E150" s="370"/>
      <c r="F150" s="370"/>
      <c r="H150" s="316"/>
      <c r="I150" s="336"/>
      <c r="J150" s="369"/>
      <c r="L150" s="370"/>
      <c r="M150" s="370"/>
    </row>
    <row r="151" spans="1:14" ht="30" x14ac:dyDescent="0.25">
      <c r="A151" s="318" t="s">
        <v>668</v>
      </c>
      <c r="B151" s="318" t="s">
        <v>669</v>
      </c>
      <c r="C151" s="395" t="str">
        <f>ROW('C. HTT Harmonised Glossary'!B18)&amp;" for Harmonised Glossary"</f>
        <v>18 for Harmonised Glossary</v>
      </c>
      <c r="E151" s="370"/>
      <c r="H151" s="316"/>
      <c r="J151" s="369"/>
      <c r="L151" s="370"/>
    </row>
    <row r="152" spans="1:14" x14ac:dyDescent="0.25">
      <c r="A152" s="318" t="s">
        <v>670</v>
      </c>
      <c r="B152" s="336" t="s">
        <v>671</v>
      </c>
      <c r="C152" s="334">
        <f>ROW(B37)</f>
        <v>37</v>
      </c>
      <c r="E152" s="370"/>
      <c r="H152" s="316"/>
      <c r="I152" s="336"/>
      <c r="J152" s="369"/>
      <c r="L152" s="370"/>
    </row>
    <row r="153" spans="1:14" x14ac:dyDescent="0.25">
      <c r="A153" s="318" t="s">
        <v>672</v>
      </c>
      <c r="B153" s="336" t="s">
        <v>673</v>
      </c>
      <c r="C153" s="334">
        <f>ROW(B49)</f>
        <v>49</v>
      </c>
      <c r="E153" s="370"/>
      <c r="H153" s="316"/>
      <c r="I153" s="336"/>
      <c r="J153" s="369"/>
      <c r="L153" s="370"/>
    </row>
    <row r="154" spans="1:14" x14ac:dyDescent="0.25">
      <c r="A154" s="318" t="s">
        <v>674</v>
      </c>
      <c r="B154" s="336" t="s">
        <v>675</v>
      </c>
      <c r="C154" s="334" t="str">
        <f>ROW('B1. HTT Mortgage Assets'!B104)&amp; " for Mortgage Assets"</f>
        <v>104 for Mortgage Assets</v>
      </c>
      <c r="D154" s="369"/>
      <c r="E154" s="370"/>
      <c r="H154" s="316"/>
      <c r="I154" s="336"/>
      <c r="J154" s="369"/>
      <c r="K154" s="369"/>
      <c r="L154" s="370"/>
    </row>
    <row r="155" spans="1:14" s="316" customFormat="1" ht="37.5" x14ac:dyDescent="0.25">
      <c r="A155" s="331"/>
      <c r="B155" s="330" t="s">
        <v>439</v>
      </c>
      <c r="C155" s="331"/>
      <c r="D155" s="331"/>
      <c r="E155" s="331"/>
      <c r="F155" s="331"/>
      <c r="G155" s="332"/>
      <c r="I155" s="322"/>
      <c r="J155" s="324"/>
      <c r="K155" s="324"/>
      <c r="L155" s="324"/>
      <c r="M155" s="324"/>
    </row>
    <row r="156" spans="1:14" s="316" customFormat="1" x14ac:dyDescent="0.25">
      <c r="A156" s="318" t="s">
        <v>676</v>
      </c>
      <c r="B156" s="345" t="s">
        <v>677</v>
      </c>
      <c r="C156" s="334">
        <f>ROW(B101)</f>
        <v>101</v>
      </c>
      <c r="D156" s="318"/>
      <c r="E156" s="318"/>
      <c r="F156" s="318"/>
      <c r="I156" s="345"/>
      <c r="J156" s="369"/>
      <c r="K156" s="318"/>
      <c r="L156" s="318"/>
      <c r="M156" s="318"/>
    </row>
    <row r="157" spans="1:14" s="316" customFormat="1" ht="18.75" x14ac:dyDescent="0.25">
      <c r="A157" s="331"/>
      <c r="B157" s="330" t="s">
        <v>440</v>
      </c>
      <c r="C157" s="331"/>
      <c r="D157" s="331"/>
      <c r="E157" s="331"/>
      <c r="F157" s="331"/>
      <c r="G157" s="332"/>
      <c r="I157" s="322"/>
      <c r="J157" s="324"/>
      <c r="K157" s="324"/>
      <c r="L157" s="324"/>
      <c r="M157" s="324"/>
    </row>
    <row r="158" spans="1:14" s="318" customFormat="1" x14ac:dyDescent="0.25">
      <c r="G158" s="316"/>
      <c r="H158" s="316"/>
      <c r="N158" s="316"/>
    </row>
    <row r="159" spans="1:14" s="318" customFormat="1" x14ac:dyDescent="0.25">
      <c r="G159" s="316"/>
      <c r="H159" s="316"/>
      <c r="N159" s="316"/>
    </row>
    <row r="160" spans="1:14" s="318" customFormat="1" x14ac:dyDescent="0.25">
      <c r="G160" s="316"/>
      <c r="H160" s="316"/>
      <c r="N160" s="316"/>
    </row>
    <row r="161" spans="7:14" s="318" customFormat="1" x14ac:dyDescent="0.25">
      <c r="G161" s="316"/>
      <c r="H161" s="316"/>
      <c r="N161" s="316"/>
    </row>
    <row r="162" spans="7:14" s="318" customFormat="1" x14ac:dyDescent="0.25">
      <c r="G162" s="316"/>
      <c r="H162" s="316"/>
      <c r="N162" s="316"/>
    </row>
    <row r="163" spans="7:14" s="318" customFormat="1" x14ac:dyDescent="0.25">
      <c r="G163" s="316"/>
      <c r="H163" s="316"/>
      <c r="N163" s="316"/>
    </row>
    <row r="164" spans="7:14" s="318" customFormat="1" x14ac:dyDescent="0.25">
      <c r="G164" s="316"/>
      <c r="H164" s="316"/>
      <c r="N164" s="316"/>
    </row>
    <row r="165" spans="7:14" s="318" customFormat="1" x14ac:dyDescent="0.25">
      <c r="G165" s="316"/>
      <c r="H165" s="316"/>
      <c r="N165" s="316"/>
    </row>
    <row r="166" spans="7:14" s="318" customFormat="1" x14ac:dyDescent="0.25">
      <c r="G166" s="316"/>
      <c r="H166" s="316"/>
      <c r="N166" s="316"/>
    </row>
    <row r="167" spans="7:14" s="318" customFormat="1" x14ac:dyDescent="0.25">
      <c r="G167" s="316"/>
      <c r="H167" s="316"/>
      <c r="N167" s="316"/>
    </row>
    <row r="168" spans="7:14" s="318" customFormat="1" x14ac:dyDescent="0.25">
      <c r="G168" s="316"/>
      <c r="H168" s="316"/>
      <c r="N168" s="316"/>
    </row>
    <row r="169" spans="7:14" s="318" customFormat="1" x14ac:dyDescent="0.25">
      <c r="G169" s="316"/>
      <c r="H169" s="316"/>
      <c r="N169" s="316"/>
    </row>
    <row r="170" spans="7:14" s="318" customFormat="1" x14ac:dyDescent="0.25">
      <c r="G170" s="316"/>
      <c r="H170" s="316"/>
      <c r="N170" s="316"/>
    </row>
    <row r="171" spans="7:14" s="318" customFormat="1" x14ac:dyDescent="0.25">
      <c r="G171" s="316"/>
      <c r="H171" s="316"/>
      <c r="N171" s="316"/>
    </row>
    <row r="172" spans="7:14" s="318" customFormat="1" x14ac:dyDescent="0.25">
      <c r="G172" s="316"/>
      <c r="H172" s="316"/>
      <c r="N172" s="316"/>
    </row>
    <row r="173" spans="7:14" s="318" customFormat="1" x14ac:dyDescent="0.25">
      <c r="G173" s="316"/>
      <c r="H173" s="316"/>
      <c r="N173" s="316"/>
    </row>
    <row r="174" spans="7:14" s="318" customFormat="1" x14ac:dyDescent="0.25">
      <c r="G174" s="316"/>
      <c r="H174" s="316"/>
      <c r="N174" s="316"/>
    </row>
    <row r="175" spans="7:14" s="318" customFormat="1" x14ac:dyDescent="0.25">
      <c r="G175" s="316"/>
      <c r="H175" s="316"/>
      <c r="N175" s="316"/>
    </row>
    <row r="176" spans="7:14" s="318" customFormat="1" x14ac:dyDescent="0.25">
      <c r="G176" s="316"/>
      <c r="H176" s="316"/>
      <c r="N176" s="316"/>
    </row>
    <row r="177" spans="7:14" s="318" customFormat="1" x14ac:dyDescent="0.25">
      <c r="G177" s="316"/>
      <c r="H177" s="316"/>
      <c r="N177" s="316"/>
    </row>
    <row r="178" spans="7:14" s="318" customFormat="1" x14ac:dyDescent="0.25">
      <c r="G178" s="316"/>
      <c r="H178" s="316"/>
      <c r="N178" s="316"/>
    </row>
    <row r="179" spans="7:14" s="318" customFormat="1" x14ac:dyDescent="0.25">
      <c r="G179" s="316"/>
      <c r="H179" s="316"/>
      <c r="N179" s="316"/>
    </row>
    <row r="180" spans="7:14" s="318" customFormat="1" x14ac:dyDescent="0.25">
      <c r="G180" s="316"/>
      <c r="H180" s="316"/>
      <c r="N180" s="316"/>
    </row>
    <row r="181" spans="7:14" s="318" customFormat="1" x14ac:dyDescent="0.25">
      <c r="G181" s="316"/>
      <c r="H181" s="316"/>
      <c r="N181" s="316"/>
    </row>
    <row r="182" spans="7:14" s="318" customFormat="1" x14ac:dyDescent="0.25">
      <c r="G182" s="316"/>
      <c r="H182" s="316"/>
      <c r="N182" s="316"/>
    </row>
    <row r="183" spans="7:14" s="318" customFormat="1" x14ac:dyDescent="0.25">
      <c r="G183" s="316"/>
      <c r="H183" s="316"/>
      <c r="N183" s="316"/>
    </row>
    <row r="184" spans="7:14" s="318" customFormat="1" x14ac:dyDescent="0.25">
      <c r="G184" s="316"/>
      <c r="H184" s="316"/>
      <c r="N184" s="316"/>
    </row>
    <row r="185" spans="7:14" s="318" customFormat="1" x14ac:dyDescent="0.25">
      <c r="G185" s="316"/>
      <c r="H185" s="316"/>
      <c r="N185" s="316"/>
    </row>
    <row r="186" spans="7:14" s="318" customFormat="1" x14ac:dyDescent="0.25">
      <c r="G186" s="316"/>
      <c r="H186" s="316"/>
      <c r="N186" s="316"/>
    </row>
    <row r="187" spans="7:14" s="318" customFormat="1" x14ac:dyDescent="0.25">
      <c r="G187" s="316"/>
      <c r="H187" s="316"/>
      <c r="N187" s="316"/>
    </row>
    <row r="188" spans="7:14" s="318" customFormat="1" x14ac:dyDescent="0.25">
      <c r="G188" s="316"/>
      <c r="H188" s="316"/>
      <c r="N188" s="316"/>
    </row>
    <row r="189" spans="7:14" s="318" customFormat="1" x14ac:dyDescent="0.25">
      <c r="G189" s="316"/>
      <c r="H189" s="316"/>
      <c r="N189" s="316"/>
    </row>
    <row r="190" spans="7:14" s="318" customFormat="1" x14ac:dyDescent="0.25">
      <c r="G190" s="316"/>
      <c r="H190" s="316"/>
      <c r="N190" s="316"/>
    </row>
    <row r="191" spans="7:14" s="318" customFormat="1" x14ac:dyDescent="0.25">
      <c r="G191" s="316"/>
      <c r="H191" s="316"/>
      <c r="N191" s="316"/>
    </row>
    <row r="192" spans="7:14" s="318" customFormat="1" x14ac:dyDescent="0.25">
      <c r="G192" s="316"/>
      <c r="H192" s="316"/>
      <c r="N192" s="316"/>
    </row>
    <row r="193" spans="7:14" s="318" customFormat="1" x14ac:dyDescent="0.25">
      <c r="G193" s="316"/>
      <c r="H193" s="316"/>
      <c r="N193" s="316"/>
    </row>
    <row r="194" spans="7:14" s="318" customFormat="1" x14ac:dyDescent="0.25">
      <c r="G194" s="316"/>
      <c r="H194" s="316"/>
      <c r="N194" s="316"/>
    </row>
    <row r="195" spans="7:14" s="318" customFormat="1" x14ac:dyDescent="0.25">
      <c r="G195" s="316"/>
      <c r="H195" s="316"/>
      <c r="N195" s="316"/>
    </row>
    <row r="196" spans="7:14" s="318" customFormat="1" x14ac:dyDescent="0.25">
      <c r="G196" s="316"/>
      <c r="H196" s="316"/>
      <c r="N196" s="316"/>
    </row>
    <row r="197" spans="7:14" s="318" customFormat="1" x14ac:dyDescent="0.25">
      <c r="G197" s="316"/>
      <c r="H197" s="316"/>
      <c r="N197" s="316"/>
    </row>
    <row r="198" spans="7:14" s="318" customFormat="1" x14ac:dyDescent="0.25">
      <c r="G198" s="316"/>
      <c r="H198" s="316"/>
      <c r="N198" s="316"/>
    </row>
    <row r="199" spans="7:14" s="318" customFormat="1" x14ac:dyDescent="0.25">
      <c r="G199" s="316"/>
      <c r="H199" s="316"/>
      <c r="N199" s="316"/>
    </row>
    <row r="200" spans="7:14" s="318" customFormat="1" x14ac:dyDescent="0.25">
      <c r="G200" s="316"/>
      <c r="H200" s="316"/>
      <c r="N200" s="316"/>
    </row>
    <row r="201" spans="7:14" s="318" customFormat="1" x14ac:dyDescent="0.25">
      <c r="G201" s="316"/>
      <c r="H201" s="316"/>
      <c r="N201" s="316"/>
    </row>
    <row r="202" spans="7:14" s="318" customFormat="1" x14ac:dyDescent="0.25">
      <c r="G202" s="316"/>
      <c r="H202" s="316"/>
      <c r="N202" s="316"/>
    </row>
    <row r="203" spans="7:14" s="318" customFormat="1" x14ac:dyDescent="0.25">
      <c r="G203" s="316"/>
      <c r="H203" s="316"/>
      <c r="N203" s="316"/>
    </row>
    <row r="204" spans="7:14" s="318" customFormat="1" x14ac:dyDescent="0.25">
      <c r="G204" s="316"/>
      <c r="H204" s="316"/>
      <c r="N204" s="316"/>
    </row>
    <row r="205" spans="7:14" s="318" customFormat="1" x14ac:dyDescent="0.25">
      <c r="G205" s="316"/>
      <c r="H205" s="316"/>
      <c r="N205" s="316"/>
    </row>
  </sheetData>
  <mergeCells count="1">
    <mergeCell ref="A140:G141"/>
  </mergeCells>
  <hyperlinks>
    <hyperlink ref="B6" location="'A. HTT General'!B13" display="1. Basic Facts"/>
    <hyperlink ref="B7" location="'A. HTT General'!B26" display="2. Regulatory Summary"/>
    <hyperlink ref="B8" location="'A. HTT General'!B36" display="3. General Cover Pool / Covered Bond Information"/>
    <hyperlink ref="B9" location="'A. HTT General'!B283" display="4. References to Capital Requirements Regulation (CRR) 129(7)"/>
    <hyperlink ref="B11" location="'A. HTT General'!B317" display="6. Other relevant information"/>
    <hyperlink ref="C142" location="'A. HTT General'!A24" display="'A. HTT General'!A24"/>
    <hyperlink ref="C143" location="'A. HTT General'!A25" display="'A. HTT General'!A25"/>
    <hyperlink ref="C144" location="'B1. HTT Mortgage Assets'!B31" display="'B1. HTT Mortgage Assets'!B31"/>
    <hyperlink ref="C145" location="'A. HTT General'!A28" display="'A. HTT General'!A28"/>
    <hyperlink ref="C149" location="'A. HTT General'!B93" display="'A. HTT General'!B93"/>
    <hyperlink ref="C150" location="'A. HTT General'!B76" display="'A. HTT General'!B76"/>
    <hyperlink ref="C152" location="'A. HTT General'!B35" display="'A. HTT General'!B35"/>
    <hyperlink ref="C153" location="'A. HTT General'!B47" display="'A. HTT General'!B47"/>
    <hyperlink ref="C154" location="'B1. HTT Mortgage Assets'!B104" display="'B1. HTT Mortgage Assets'!B104"/>
    <hyperlink ref="C156" location="'A. HTT General'!B99" display="'A. HTT General'!B99"/>
    <hyperlink ref="B19" r:id="rId1" display="UCITS Compliance"/>
    <hyperlink ref="B20" r:id="rId2" display="CRR Compliance"/>
    <hyperlink ref="B21" r:id="rId3"/>
    <hyperlink ref="B10" location="'A. HTT General'!B309" display="5. References to Capital Requirements Regulation (CRR) 129(1)"/>
    <hyperlink ref="C148" location="'A. HTT General'!B59" display="'A. HTT General'!B59"/>
    <hyperlink ref="D146" location="'B1. HTT Mortgage Assets'!B165" display="'B1. HTT Mortgage Assets'!B165"/>
    <hyperlink ref="C146" location="'B1. HTT Mortgage Assets'!B107" display="'B1. HTT Mortgage Assets'!B107"/>
    <hyperlink ref="C147" location="'B1. HTT Mortgage Assets'!B84" display="'B1. HTT Mortgage Assets'!B84"/>
    <hyperlink ref="D147" location="'A. HTT General'!B93" display="'A. HTT General'!B93"/>
    <hyperlink ref="C16" r:id="rId4"/>
    <hyperlink ref="C21" r:id="rId5"/>
    <hyperlink ref="C131" r:id="rId6"/>
  </hyperlinks>
  <printOptions horizontalCentered="1"/>
  <pageMargins left="0.19685039370078741" right="0.19685039370078741" top="0.74803149606299213" bottom="0.74803149606299213" header="0.31496062992125984" footer="0.31496062992125984"/>
  <pageSetup paperSize="9" scale="48" fitToHeight="0" orientation="portrait" r:id="rId7"/>
  <headerFooter>
    <oddHeader>&amp;R&amp;G</oddHeader>
  </headerFooter>
  <rowBreaks count="1" manualBreakCount="1">
    <brk id="94" max="6" man="1"/>
  </rowBreaks>
  <legacyDrawingHF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tabColor rgb="FFE36E00"/>
  </sheetPr>
  <dimension ref="A1:I218"/>
  <sheetViews>
    <sheetView topLeftCell="A169" zoomScale="70" zoomScaleNormal="70" zoomScaleSheetLayoutView="70" zoomScalePageLayoutView="80" workbookViewId="0">
      <selection activeCell="P13" sqref="P13"/>
    </sheetView>
  </sheetViews>
  <sheetFormatPr defaultColWidth="8.85546875" defaultRowHeight="15" x14ac:dyDescent="0.25"/>
  <cols>
    <col min="1" max="1" width="13.85546875" style="318" customWidth="1"/>
    <col min="2" max="2" width="60.85546875" style="318" customWidth="1"/>
    <col min="3" max="4" width="29.7109375" style="318" customWidth="1"/>
    <col min="5" max="5" width="29.7109375" style="318" hidden="1" customWidth="1"/>
    <col min="6" max="6" width="29.7109375" style="318" customWidth="1"/>
    <col min="7" max="7" width="29.7109375" style="316" customWidth="1"/>
    <col min="8" max="16384" width="8.85546875" style="351"/>
  </cols>
  <sheetData>
    <row r="1" spans="1:7" ht="31.5" x14ac:dyDescent="0.25">
      <c r="A1" s="315" t="s">
        <v>678</v>
      </c>
      <c r="B1" s="315"/>
      <c r="C1" s="316"/>
      <c r="D1" s="316"/>
      <c r="E1" s="316"/>
      <c r="F1" s="316"/>
    </row>
    <row r="2" spans="1:7" ht="15.75" thickBot="1" x14ac:dyDescent="0.3">
      <c r="A2" s="316"/>
      <c r="B2" s="316"/>
      <c r="C2" s="316"/>
      <c r="D2" s="316"/>
      <c r="E2" s="316"/>
      <c r="F2" s="316"/>
    </row>
    <row r="3" spans="1:7" ht="19.5" thickBot="1" x14ac:dyDescent="0.3">
      <c r="A3" s="319"/>
      <c r="B3" s="320" t="s">
        <v>432</v>
      </c>
      <c r="C3" s="321" t="s">
        <v>80</v>
      </c>
      <c r="D3" s="319"/>
      <c r="E3" s="319"/>
      <c r="F3" s="319"/>
      <c r="G3" s="319"/>
    </row>
    <row r="4" spans="1:7" ht="15.75" thickBot="1" x14ac:dyDescent="0.3"/>
    <row r="5" spans="1:7" ht="18.75" x14ac:dyDescent="0.25">
      <c r="A5" s="322"/>
      <c r="B5" s="323" t="s">
        <v>679</v>
      </c>
      <c r="C5" s="322"/>
      <c r="E5" s="324"/>
      <c r="F5" s="324"/>
    </row>
    <row r="6" spans="1:7" x14ac:dyDescent="0.25">
      <c r="B6" s="326" t="s">
        <v>680</v>
      </c>
    </row>
    <row r="7" spans="1:7" x14ac:dyDescent="0.25">
      <c r="B7" s="327" t="s">
        <v>681</v>
      </c>
    </row>
    <row r="8" spans="1:7" ht="15.75" thickBot="1" x14ac:dyDescent="0.3">
      <c r="B8" s="328" t="s">
        <v>682</v>
      </c>
    </row>
    <row r="9" spans="1:7" x14ac:dyDescent="0.25">
      <c r="B9" s="329"/>
    </row>
    <row r="10" spans="1:7" ht="37.5" x14ac:dyDescent="0.25">
      <c r="A10" s="330" t="s">
        <v>441</v>
      </c>
      <c r="B10" s="330" t="s">
        <v>680</v>
      </c>
      <c r="C10" s="331"/>
      <c r="D10" s="331"/>
      <c r="E10" s="331"/>
      <c r="F10" s="331"/>
      <c r="G10" s="332"/>
    </row>
    <row r="11" spans="1:7" ht="15" customHeight="1" x14ac:dyDescent="0.25">
      <c r="A11" s="340"/>
      <c r="B11" s="341" t="s">
        <v>683</v>
      </c>
      <c r="C11" s="340" t="s">
        <v>460</v>
      </c>
      <c r="D11" s="340"/>
      <c r="E11" s="340"/>
      <c r="F11" s="343" t="s">
        <v>684</v>
      </c>
      <c r="G11" s="343"/>
    </row>
    <row r="12" spans="1:7" x14ac:dyDescent="0.25">
      <c r="A12" s="318" t="s">
        <v>685</v>
      </c>
      <c r="B12" s="318" t="s">
        <v>686</v>
      </c>
      <c r="C12" s="344">
        <v>212949.1102822081</v>
      </c>
      <c r="F12" s="390">
        <v>0.86851771657652377</v>
      </c>
    </row>
    <row r="13" spans="1:7" x14ac:dyDescent="0.25">
      <c r="A13" s="318" t="s">
        <v>687</v>
      </c>
      <c r="B13" s="318" t="s">
        <v>688</v>
      </c>
      <c r="C13" s="344">
        <v>32237.724963478533</v>
      </c>
      <c r="F13" s="390">
        <v>0.1314822834234762</v>
      </c>
    </row>
    <row r="14" spans="1:7" x14ac:dyDescent="0.25">
      <c r="A14" s="318" t="s">
        <v>689</v>
      </c>
      <c r="B14" s="318" t="s">
        <v>9</v>
      </c>
      <c r="C14" s="344">
        <v>0</v>
      </c>
      <c r="F14" s="390">
        <v>0</v>
      </c>
    </row>
    <row r="15" spans="1:7" x14ac:dyDescent="0.25">
      <c r="A15" s="318" t="s">
        <v>690</v>
      </c>
      <c r="B15" s="371" t="s">
        <v>10</v>
      </c>
      <c r="C15" s="344">
        <v>245186.83524568664</v>
      </c>
      <c r="F15" s="346">
        <v>1</v>
      </c>
    </row>
    <row r="16" spans="1:7" x14ac:dyDescent="0.25">
      <c r="A16" s="318" t="s">
        <v>691</v>
      </c>
      <c r="B16" s="351"/>
      <c r="C16" s="344"/>
    </row>
    <row r="17" spans="1:7" x14ac:dyDescent="0.25">
      <c r="A17" s="318" t="s">
        <v>692</v>
      </c>
      <c r="B17" s="318" t="s">
        <v>693</v>
      </c>
      <c r="C17" s="344">
        <v>127865.188307373</v>
      </c>
      <c r="D17" s="351"/>
      <c r="E17" s="351"/>
      <c r="F17" s="351"/>
      <c r="G17" s="351"/>
    </row>
    <row r="18" spans="1:7" x14ac:dyDescent="0.25">
      <c r="A18" s="318" t="s">
        <v>694</v>
      </c>
      <c r="B18" s="318" t="s">
        <v>695</v>
      </c>
      <c r="C18" s="344">
        <v>6422.3383781843004</v>
      </c>
      <c r="F18" s="347" t="str">
        <f>IF($C$16=0,"",IF(C17="[for completion]","",C17/$C$16))</f>
        <v/>
      </c>
    </row>
    <row r="19" spans="1:7" x14ac:dyDescent="0.25">
      <c r="A19" s="318" t="s">
        <v>696</v>
      </c>
      <c r="B19" s="318" t="s">
        <v>697</v>
      </c>
      <c r="C19" s="344">
        <v>38424.003322880206</v>
      </c>
      <c r="F19" s="347" t="str">
        <f t="shared" ref="F19:F26" si="0">IF($C$16=0,"",IF(C19="[for completion]","",C19/$C$16))</f>
        <v/>
      </c>
    </row>
    <row r="20" spans="1:7" x14ac:dyDescent="0.25">
      <c r="A20" s="318" t="s">
        <v>698</v>
      </c>
      <c r="B20" s="318" t="s">
        <v>699</v>
      </c>
      <c r="C20" s="344">
        <v>13285.488048889998</v>
      </c>
      <c r="F20" s="347" t="str">
        <f t="shared" si="0"/>
        <v/>
      </c>
    </row>
    <row r="21" spans="1:7" x14ac:dyDescent="0.25">
      <c r="A21" s="318" t="s">
        <v>700</v>
      </c>
      <c r="B21" s="318" t="s">
        <v>701</v>
      </c>
      <c r="C21" s="344">
        <v>26952.092224880602</v>
      </c>
      <c r="F21" s="347" t="str">
        <f t="shared" si="0"/>
        <v/>
      </c>
    </row>
    <row r="22" spans="1:7" x14ac:dyDescent="0.25">
      <c r="A22" s="318" t="s">
        <v>702</v>
      </c>
      <c r="B22" s="318" t="s">
        <v>703</v>
      </c>
      <c r="C22" s="344">
        <v>1432.9669391012499</v>
      </c>
      <c r="F22" s="347" t="str">
        <f t="shared" si="0"/>
        <v/>
      </c>
    </row>
    <row r="23" spans="1:7" x14ac:dyDescent="0.25">
      <c r="A23" s="318" t="s">
        <v>704</v>
      </c>
      <c r="B23" s="318" t="s">
        <v>705</v>
      </c>
      <c r="C23" s="344">
        <v>27624.855727977098</v>
      </c>
      <c r="F23" s="347" t="str">
        <f t="shared" si="0"/>
        <v/>
      </c>
    </row>
    <row r="24" spans="1:7" x14ac:dyDescent="0.25">
      <c r="A24" s="318" t="s">
        <v>706</v>
      </c>
      <c r="B24" s="318" t="s">
        <v>707</v>
      </c>
      <c r="C24" s="344">
        <v>42.227403000184005</v>
      </c>
      <c r="F24" s="347" t="str">
        <f t="shared" si="0"/>
        <v/>
      </c>
    </row>
    <row r="25" spans="1:7" x14ac:dyDescent="0.25">
      <c r="A25" s="318" t="s">
        <v>708</v>
      </c>
      <c r="B25" s="318" t="s">
        <v>709</v>
      </c>
      <c r="C25" s="344">
        <v>3064.5217027399995</v>
      </c>
      <c r="F25" s="347" t="str">
        <f t="shared" si="0"/>
        <v/>
      </c>
    </row>
    <row r="26" spans="1:7" x14ac:dyDescent="0.25">
      <c r="A26" s="318" t="s">
        <v>710</v>
      </c>
      <c r="B26" s="318" t="s">
        <v>711</v>
      </c>
      <c r="C26" s="344">
        <v>73.153190659999993</v>
      </c>
      <c r="D26" s="351"/>
      <c r="E26" s="351"/>
      <c r="F26" s="347" t="str">
        <f t="shared" si="0"/>
        <v/>
      </c>
    </row>
    <row r="27" spans="1:7" ht="15" customHeight="1" x14ac:dyDescent="0.25">
      <c r="A27" s="340"/>
      <c r="B27" s="341" t="s">
        <v>712</v>
      </c>
      <c r="C27" s="340" t="s">
        <v>713</v>
      </c>
      <c r="D27" s="340" t="s">
        <v>714</v>
      </c>
      <c r="E27" s="342"/>
      <c r="F27" s="340" t="s">
        <v>715</v>
      </c>
      <c r="G27" s="343"/>
    </row>
    <row r="28" spans="1:7" x14ac:dyDescent="0.25">
      <c r="A28" s="318" t="s">
        <v>716</v>
      </c>
      <c r="B28" s="318" t="s">
        <v>717</v>
      </c>
      <c r="C28" s="344">
        <v>123227</v>
      </c>
      <c r="D28" s="344">
        <v>2190</v>
      </c>
      <c r="E28" s="344"/>
      <c r="F28" s="344">
        <v>125417</v>
      </c>
    </row>
    <row r="29" spans="1:7" ht="15" customHeight="1" x14ac:dyDescent="0.25">
      <c r="A29" s="340"/>
      <c r="B29" s="341" t="s">
        <v>718</v>
      </c>
      <c r="C29" s="340" t="s">
        <v>719</v>
      </c>
      <c r="D29" s="340" t="s">
        <v>720</v>
      </c>
      <c r="E29" s="342"/>
      <c r="F29" s="343" t="s">
        <v>684</v>
      </c>
      <c r="G29" s="343"/>
    </row>
    <row r="30" spans="1:7" x14ac:dyDescent="0.25">
      <c r="A30" s="318" t="s">
        <v>721</v>
      </c>
      <c r="B30" s="318" t="s">
        <v>722</v>
      </c>
      <c r="C30" s="346">
        <v>1.7369960553477101E-2</v>
      </c>
      <c r="D30" s="346">
        <v>0.11126301569740074</v>
      </c>
      <c r="F30" s="346">
        <v>1.8212844260236678E-2</v>
      </c>
    </row>
    <row r="31" spans="1:7" ht="15" customHeight="1" x14ac:dyDescent="0.25">
      <c r="A31" s="340"/>
      <c r="B31" s="341" t="s">
        <v>723</v>
      </c>
      <c r="C31" s="340" t="s">
        <v>719</v>
      </c>
      <c r="D31" s="340" t="s">
        <v>720</v>
      </c>
      <c r="E31" s="342"/>
      <c r="F31" s="343" t="s">
        <v>684</v>
      </c>
      <c r="G31" s="343"/>
    </row>
    <row r="32" spans="1:7" x14ac:dyDescent="0.25">
      <c r="A32" s="318" t="s">
        <v>724</v>
      </c>
      <c r="B32" s="372" t="s">
        <v>725</v>
      </c>
      <c r="C32" s="373">
        <v>0.99370772206581948</v>
      </c>
      <c r="D32" s="373">
        <v>1.0000000000000004</v>
      </c>
      <c r="F32" s="373">
        <v>0.99453504513654067</v>
      </c>
      <c r="G32" s="318"/>
    </row>
    <row r="33" spans="1:7" x14ac:dyDescent="0.25">
      <c r="A33" s="318" t="s">
        <v>726</v>
      </c>
      <c r="B33" s="318" t="s">
        <v>727</v>
      </c>
      <c r="C33" s="346">
        <v>0</v>
      </c>
      <c r="D33" s="346">
        <v>0</v>
      </c>
      <c r="F33" s="346">
        <v>0</v>
      </c>
      <c r="G33" s="318"/>
    </row>
    <row r="34" spans="1:7" x14ac:dyDescent="0.25">
      <c r="A34" s="318" t="s">
        <v>728</v>
      </c>
      <c r="B34" s="318" t="s">
        <v>729</v>
      </c>
      <c r="C34" s="346">
        <v>0</v>
      </c>
      <c r="D34" s="346">
        <v>0</v>
      </c>
      <c r="F34" s="346">
        <v>0</v>
      </c>
      <c r="G34" s="318"/>
    </row>
    <row r="35" spans="1:7" x14ac:dyDescent="0.25">
      <c r="A35" s="318" t="s">
        <v>730</v>
      </c>
      <c r="B35" s="318" t="s">
        <v>731</v>
      </c>
      <c r="C35" s="346">
        <v>0</v>
      </c>
      <c r="D35" s="346">
        <v>0</v>
      </c>
      <c r="F35" s="346">
        <v>0</v>
      </c>
      <c r="G35" s="318"/>
    </row>
    <row r="36" spans="1:7" x14ac:dyDescent="0.25">
      <c r="A36" s="318" t="s">
        <v>732</v>
      </c>
      <c r="B36" s="318" t="s">
        <v>733</v>
      </c>
      <c r="C36" s="346">
        <v>0</v>
      </c>
      <c r="D36" s="346">
        <v>0</v>
      </c>
      <c r="F36" s="346">
        <v>0</v>
      </c>
      <c r="G36" s="318"/>
    </row>
    <row r="37" spans="1:7" x14ac:dyDescent="0.25">
      <c r="A37" s="318" t="s">
        <v>734</v>
      </c>
      <c r="B37" s="318" t="s">
        <v>735</v>
      </c>
      <c r="C37" s="346">
        <v>0</v>
      </c>
      <c r="D37" s="346">
        <v>0</v>
      </c>
      <c r="F37" s="346">
        <v>0</v>
      </c>
      <c r="G37" s="318"/>
    </row>
    <row r="38" spans="1:7" x14ac:dyDescent="0.25">
      <c r="A38" s="318" t="s">
        <v>736</v>
      </c>
      <c r="B38" s="318" t="s">
        <v>737</v>
      </c>
      <c r="C38" s="346">
        <v>0</v>
      </c>
      <c r="D38" s="346">
        <v>0</v>
      </c>
      <c r="F38" s="346">
        <v>0</v>
      </c>
      <c r="G38" s="318"/>
    </row>
    <row r="39" spans="1:7" x14ac:dyDescent="0.25">
      <c r="A39" s="318" t="s">
        <v>738</v>
      </c>
      <c r="B39" s="318" t="s">
        <v>424</v>
      </c>
      <c r="C39" s="346">
        <v>0.99370772206581948</v>
      </c>
      <c r="D39" s="346">
        <v>1.0000000000000004</v>
      </c>
      <c r="E39" s="375"/>
      <c r="F39" s="346">
        <v>0.99453504513654067</v>
      </c>
      <c r="G39" s="318"/>
    </row>
    <row r="40" spans="1:7" x14ac:dyDescent="0.25">
      <c r="A40" s="318" t="s">
        <v>739</v>
      </c>
      <c r="B40" s="318" t="s">
        <v>740</v>
      </c>
      <c r="C40" s="346">
        <v>0</v>
      </c>
      <c r="D40" s="346">
        <v>0</v>
      </c>
      <c r="F40" s="346">
        <v>0</v>
      </c>
      <c r="G40" s="318"/>
    </row>
    <row r="41" spans="1:7" x14ac:dyDescent="0.25">
      <c r="A41" s="318" t="s">
        <v>741</v>
      </c>
      <c r="B41" s="318" t="s">
        <v>742</v>
      </c>
      <c r="C41" s="346">
        <v>0</v>
      </c>
      <c r="D41" s="346">
        <v>0</v>
      </c>
      <c r="F41" s="346">
        <v>0</v>
      </c>
      <c r="G41" s="318"/>
    </row>
    <row r="42" spans="1:7" x14ac:dyDescent="0.25">
      <c r="A42" s="318" t="s">
        <v>743</v>
      </c>
      <c r="B42" s="318" t="s">
        <v>744</v>
      </c>
      <c r="C42" s="346">
        <v>0</v>
      </c>
      <c r="D42" s="346">
        <v>0</v>
      </c>
      <c r="F42" s="346">
        <v>0</v>
      </c>
      <c r="G42" s="318"/>
    </row>
    <row r="43" spans="1:7" x14ac:dyDescent="0.25">
      <c r="A43" s="318" t="s">
        <v>745</v>
      </c>
      <c r="B43" s="318" t="s">
        <v>746</v>
      </c>
      <c r="C43" s="346">
        <v>0</v>
      </c>
      <c r="D43" s="346">
        <v>0</v>
      </c>
      <c r="F43" s="346">
        <v>0</v>
      </c>
      <c r="G43" s="318"/>
    </row>
    <row r="44" spans="1:7" x14ac:dyDescent="0.25">
      <c r="A44" s="318" t="s">
        <v>747</v>
      </c>
      <c r="B44" s="318" t="s">
        <v>748</v>
      </c>
      <c r="C44" s="346">
        <v>0</v>
      </c>
      <c r="D44" s="346">
        <v>0</v>
      </c>
      <c r="F44" s="346">
        <v>0</v>
      </c>
      <c r="G44" s="318"/>
    </row>
    <row r="45" spans="1:7" x14ac:dyDescent="0.25">
      <c r="A45" s="318" t="s">
        <v>749</v>
      </c>
      <c r="B45" s="318" t="s">
        <v>750</v>
      </c>
      <c r="C45" s="346">
        <v>0</v>
      </c>
      <c r="D45" s="346">
        <v>0</v>
      </c>
      <c r="F45" s="346">
        <v>0</v>
      </c>
      <c r="G45" s="318"/>
    </row>
    <row r="46" spans="1:7" x14ac:dyDescent="0.25">
      <c r="A46" s="318" t="s">
        <v>751</v>
      </c>
      <c r="B46" s="318" t="s">
        <v>752</v>
      </c>
      <c r="C46" s="346">
        <v>0</v>
      </c>
      <c r="D46" s="346">
        <v>0</v>
      </c>
      <c r="F46" s="346">
        <v>0</v>
      </c>
      <c r="G46" s="318"/>
    </row>
    <row r="47" spans="1:7" x14ac:dyDescent="0.25">
      <c r="A47" s="318" t="s">
        <v>753</v>
      </c>
      <c r="B47" s="318" t="s">
        <v>754</v>
      </c>
      <c r="C47" s="346">
        <v>0</v>
      </c>
      <c r="D47" s="346">
        <v>0</v>
      </c>
      <c r="F47" s="346">
        <v>0</v>
      </c>
      <c r="G47" s="318"/>
    </row>
    <row r="48" spans="1:7" x14ac:dyDescent="0.25">
      <c r="A48" s="318" t="s">
        <v>755</v>
      </c>
      <c r="B48" s="318" t="s">
        <v>756</v>
      </c>
      <c r="C48" s="346">
        <v>0</v>
      </c>
      <c r="D48" s="346">
        <v>0</v>
      </c>
      <c r="F48" s="346">
        <v>0</v>
      </c>
      <c r="G48" s="318"/>
    </row>
    <row r="49" spans="1:9" x14ac:dyDescent="0.25">
      <c r="A49" s="318" t="s">
        <v>757</v>
      </c>
      <c r="B49" s="318" t="s">
        <v>758</v>
      </c>
      <c r="C49" s="346">
        <v>0</v>
      </c>
      <c r="D49" s="346">
        <v>0</v>
      </c>
      <c r="F49" s="346">
        <v>0</v>
      </c>
      <c r="G49" s="318"/>
    </row>
    <row r="50" spans="1:9" x14ac:dyDescent="0.25">
      <c r="A50" s="318" t="s">
        <v>759</v>
      </c>
      <c r="B50" s="318" t="s">
        <v>760</v>
      </c>
      <c r="C50" s="346">
        <v>0</v>
      </c>
      <c r="D50" s="346">
        <v>0</v>
      </c>
      <c r="F50" s="346">
        <v>0</v>
      </c>
      <c r="G50" s="318"/>
    </row>
    <row r="51" spans="1:9" x14ac:dyDescent="0.25">
      <c r="A51" s="318" t="s">
        <v>761</v>
      </c>
      <c r="B51" s="318" t="s">
        <v>762</v>
      </c>
      <c r="C51" s="346">
        <v>0</v>
      </c>
      <c r="D51" s="346">
        <v>0</v>
      </c>
      <c r="F51" s="346">
        <v>0</v>
      </c>
      <c r="G51" s="318"/>
    </row>
    <row r="52" spans="1:9" x14ac:dyDescent="0.25">
      <c r="A52" s="318" t="s">
        <v>763</v>
      </c>
      <c r="B52" s="318" t="s">
        <v>764</v>
      </c>
      <c r="C52" s="346">
        <v>0</v>
      </c>
      <c r="D52" s="346">
        <v>0</v>
      </c>
      <c r="F52" s="346">
        <v>0</v>
      </c>
      <c r="G52" s="318"/>
    </row>
    <row r="53" spans="1:9" x14ac:dyDescent="0.25">
      <c r="A53" s="318" t="s">
        <v>765</v>
      </c>
      <c r="B53" s="318" t="s">
        <v>766</v>
      </c>
      <c r="C53" s="346">
        <v>0</v>
      </c>
      <c r="D53" s="346">
        <v>0</v>
      </c>
      <c r="F53" s="346">
        <v>0</v>
      </c>
      <c r="G53" s="318"/>
      <c r="I53" s="376"/>
    </row>
    <row r="54" spans="1:9" x14ac:dyDescent="0.25">
      <c r="A54" s="318" t="s">
        <v>767</v>
      </c>
      <c r="B54" s="318" t="s">
        <v>768</v>
      </c>
      <c r="C54" s="346">
        <v>0</v>
      </c>
      <c r="D54" s="346">
        <v>0</v>
      </c>
      <c r="F54" s="346">
        <v>0</v>
      </c>
      <c r="G54" s="318"/>
    </row>
    <row r="55" spans="1:9" x14ac:dyDescent="0.25">
      <c r="A55" s="318" t="s">
        <v>769</v>
      </c>
      <c r="B55" s="318" t="s">
        <v>770</v>
      </c>
      <c r="C55" s="346">
        <v>0</v>
      </c>
      <c r="D55" s="346">
        <v>0</v>
      </c>
      <c r="F55" s="346">
        <v>0</v>
      </c>
      <c r="G55" s="318"/>
    </row>
    <row r="56" spans="1:9" x14ac:dyDescent="0.25">
      <c r="A56" s="318" t="s">
        <v>771</v>
      </c>
      <c r="B56" s="318" t="s">
        <v>772</v>
      </c>
      <c r="C56" s="346">
        <v>0</v>
      </c>
      <c r="D56" s="346">
        <v>0</v>
      </c>
      <c r="F56" s="346">
        <v>0</v>
      </c>
      <c r="G56" s="318"/>
    </row>
    <row r="57" spans="1:9" x14ac:dyDescent="0.25">
      <c r="A57" s="318" t="s">
        <v>773</v>
      </c>
      <c r="B57" s="318" t="s">
        <v>774</v>
      </c>
      <c r="C57" s="346">
        <v>0</v>
      </c>
      <c r="D57" s="346">
        <v>0</v>
      </c>
      <c r="F57" s="346">
        <v>0</v>
      </c>
      <c r="G57" s="318"/>
    </row>
    <row r="58" spans="1:9" x14ac:dyDescent="0.25">
      <c r="A58" s="318" t="s">
        <v>775</v>
      </c>
      <c r="B58" s="318" t="s">
        <v>776</v>
      </c>
      <c r="C58" s="346">
        <v>0</v>
      </c>
      <c r="D58" s="346">
        <v>0</v>
      </c>
      <c r="F58" s="346">
        <v>0</v>
      </c>
      <c r="G58" s="318"/>
    </row>
    <row r="59" spans="1:9" x14ac:dyDescent="0.25">
      <c r="A59" s="318" t="s">
        <v>777</v>
      </c>
      <c r="B59" s="318" t="s">
        <v>778</v>
      </c>
      <c r="C59" s="346">
        <v>0</v>
      </c>
      <c r="D59" s="346">
        <v>0</v>
      </c>
      <c r="F59" s="346">
        <v>0</v>
      </c>
      <c r="G59" s="318"/>
    </row>
    <row r="60" spans="1:9" x14ac:dyDescent="0.25">
      <c r="A60" s="318" t="s">
        <v>779</v>
      </c>
      <c r="B60" s="318" t="s">
        <v>780</v>
      </c>
      <c r="C60" s="346">
        <v>0</v>
      </c>
      <c r="D60" s="346">
        <v>0</v>
      </c>
      <c r="F60" s="346">
        <v>0</v>
      </c>
      <c r="G60" s="318"/>
    </row>
    <row r="61" spans="1:9" x14ac:dyDescent="0.25">
      <c r="A61" s="318" t="s">
        <v>781</v>
      </c>
      <c r="B61" s="372" t="s">
        <v>601</v>
      </c>
      <c r="C61" s="373">
        <v>0</v>
      </c>
      <c r="D61" s="373">
        <v>0</v>
      </c>
      <c r="F61" s="373">
        <v>0</v>
      </c>
      <c r="G61" s="318"/>
    </row>
    <row r="62" spans="1:9" x14ac:dyDescent="0.25">
      <c r="A62" s="318" t="s">
        <v>782</v>
      </c>
      <c r="B62" s="318" t="s">
        <v>783</v>
      </c>
      <c r="C62" s="346">
        <v>0</v>
      </c>
      <c r="D62" s="346">
        <v>0</v>
      </c>
      <c r="F62" s="346">
        <v>0</v>
      </c>
      <c r="G62" s="318"/>
    </row>
    <row r="63" spans="1:9" x14ac:dyDescent="0.25">
      <c r="A63" s="318" t="s">
        <v>784</v>
      </c>
      <c r="B63" s="318" t="s">
        <v>785</v>
      </c>
      <c r="C63" s="346">
        <v>0</v>
      </c>
      <c r="D63" s="346">
        <v>0</v>
      </c>
      <c r="F63" s="346">
        <v>0</v>
      </c>
      <c r="G63" s="318"/>
    </row>
    <row r="64" spans="1:9" x14ac:dyDescent="0.25">
      <c r="A64" s="318" t="s">
        <v>786</v>
      </c>
      <c r="B64" s="318" t="s">
        <v>787</v>
      </c>
      <c r="C64" s="346">
        <v>0</v>
      </c>
      <c r="D64" s="346">
        <v>0</v>
      </c>
      <c r="F64" s="346">
        <v>0</v>
      </c>
      <c r="G64" s="318"/>
    </row>
    <row r="65" spans="1:7" x14ac:dyDescent="0.25">
      <c r="A65" s="318" t="s">
        <v>788</v>
      </c>
      <c r="B65" s="372" t="s">
        <v>9</v>
      </c>
      <c r="C65" s="373">
        <v>0</v>
      </c>
      <c r="D65" s="373">
        <v>0</v>
      </c>
      <c r="F65" s="373">
        <v>0</v>
      </c>
      <c r="G65" s="318"/>
    </row>
    <row r="66" spans="1:7" x14ac:dyDescent="0.25">
      <c r="A66" s="318" t="s">
        <v>789</v>
      </c>
      <c r="B66" s="338" t="s">
        <v>603</v>
      </c>
      <c r="C66" s="346">
        <v>0</v>
      </c>
      <c r="D66" s="346">
        <v>0</v>
      </c>
      <c r="F66" s="346">
        <v>0</v>
      </c>
      <c r="G66" s="318"/>
    </row>
    <row r="67" spans="1:7" x14ac:dyDescent="0.25">
      <c r="A67" s="318" t="s">
        <v>790</v>
      </c>
      <c r="B67" s="338" t="s">
        <v>605</v>
      </c>
      <c r="C67" s="346">
        <v>0</v>
      </c>
      <c r="D67" s="346">
        <v>0</v>
      </c>
      <c r="F67" s="346">
        <v>0</v>
      </c>
      <c r="G67" s="318"/>
    </row>
    <row r="68" spans="1:7" x14ac:dyDescent="0.25">
      <c r="A68" s="318" t="s">
        <v>791</v>
      </c>
      <c r="B68" s="338" t="s">
        <v>607</v>
      </c>
      <c r="C68" s="346">
        <v>0</v>
      </c>
      <c r="D68" s="346">
        <v>0</v>
      </c>
      <c r="F68" s="346">
        <v>0</v>
      </c>
      <c r="G68" s="318"/>
    </row>
    <row r="69" spans="1:7" x14ac:dyDescent="0.25">
      <c r="A69" s="318" t="s">
        <v>792</v>
      </c>
      <c r="B69" s="338" t="s">
        <v>609</v>
      </c>
      <c r="C69" s="346">
        <v>0</v>
      </c>
      <c r="D69" s="346">
        <v>0</v>
      </c>
      <c r="F69" s="346">
        <v>0</v>
      </c>
      <c r="G69" s="318"/>
    </row>
    <row r="70" spans="1:7" x14ac:dyDescent="0.25">
      <c r="A70" s="318" t="s">
        <v>793</v>
      </c>
      <c r="B70" s="338" t="s">
        <v>611</v>
      </c>
      <c r="C70" s="346">
        <v>0</v>
      </c>
      <c r="D70" s="346">
        <v>0</v>
      </c>
      <c r="F70" s="346">
        <v>0</v>
      </c>
      <c r="G70" s="318"/>
    </row>
    <row r="71" spans="1:7" x14ac:dyDescent="0.25">
      <c r="A71" s="318" t="s">
        <v>794</v>
      </c>
      <c r="B71" s="338" t="s">
        <v>613</v>
      </c>
      <c r="C71" s="346">
        <v>0</v>
      </c>
      <c r="D71" s="346">
        <v>0</v>
      </c>
      <c r="F71" s="346">
        <v>0</v>
      </c>
      <c r="G71" s="318"/>
    </row>
    <row r="72" spans="1:7" x14ac:dyDescent="0.25">
      <c r="A72" s="318" t="s">
        <v>795</v>
      </c>
      <c r="B72" s="338" t="s">
        <v>615</v>
      </c>
      <c r="C72" s="346">
        <v>0</v>
      </c>
      <c r="D72" s="346">
        <v>0</v>
      </c>
      <c r="F72" s="346">
        <v>0</v>
      </c>
      <c r="G72" s="318"/>
    </row>
    <row r="73" spans="1:7" x14ac:dyDescent="0.25">
      <c r="A73" s="318" t="s">
        <v>796</v>
      </c>
      <c r="B73" s="338" t="s">
        <v>617</v>
      </c>
      <c r="C73" s="346">
        <v>0</v>
      </c>
      <c r="D73" s="346">
        <v>0</v>
      </c>
      <c r="F73" s="346">
        <v>0</v>
      </c>
      <c r="G73" s="318"/>
    </row>
    <row r="74" spans="1:7" x14ac:dyDescent="0.25">
      <c r="A74" s="318" t="s">
        <v>797</v>
      </c>
      <c r="B74" s="338" t="s">
        <v>619</v>
      </c>
      <c r="C74" s="346">
        <v>0</v>
      </c>
      <c r="D74" s="346">
        <v>0</v>
      </c>
      <c r="F74" s="346">
        <v>0</v>
      </c>
      <c r="G74" s="318"/>
    </row>
    <row r="75" spans="1:7" x14ac:dyDescent="0.25">
      <c r="A75" s="318" t="s">
        <v>798</v>
      </c>
      <c r="B75" s="338" t="s">
        <v>9</v>
      </c>
      <c r="C75" s="346">
        <v>0</v>
      </c>
      <c r="D75" s="346">
        <v>0</v>
      </c>
      <c r="F75" s="346">
        <v>0</v>
      </c>
      <c r="G75" s="318"/>
    </row>
    <row r="76" spans="1:7" x14ac:dyDescent="0.25">
      <c r="A76" s="318" t="s">
        <v>799</v>
      </c>
      <c r="B76" s="366" t="s">
        <v>800</v>
      </c>
      <c r="C76" s="346">
        <v>3.4951210127792908E-6</v>
      </c>
      <c r="D76" s="346">
        <v>0</v>
      </c>
      <c r="E76" s="377"/>
      <c r="F76" s="346">
        <v>3.0355745211776965E-6</v>
      </c>
      <c r="G76" s="318"/>
    </row>
    <row r="77" spans="1:7" x14ac:dyDescent="0.25">
      <c r="A77" s="318" t="s">
        <v>801</v>
      </c>
      <c r="B77" s="366" t="s">
        <v>802</v>
      </c>
      <c r="C77" s="346">
        <v>6.288782813157822E-3</v>
      </c>
      <c r="D77" s="346">
        <v>0</v>
      </c>
      <c r="E77" s="377"/>
      <c r="F77" s="346">
        <v>5.4619192889295192E-3</v>
      </c>
      <c r="G77" s="318"/>
    </row>
    <row r="78" spans="1:7" ht="15" customHeight="1" x14ac:dyDescent="0.25">
      <c r="A78" s="340"/>
      <c r="B78" s="341" t="s">
        <v>803</v>
      </c>
      <c r="C78" s="340" t="s">
        <v>719</v>
      </c>
      <c r="D78" s="340" t="s">
        <v>720</v>
      </c>
      <c r="E78" s="342"/>
      <c r="F78" s="343" t="s">
        <v>684</v>
      </c>
      <c r="G78" s="343"/>
    </row>
    <row r="79" spans="1:7" x14ac:dyDescent="0.25">
      <c r="A79" s="318" t="s">
        <v>804</v>
      </c>
      <c r="B79" s="338" t="s">
        <v>30</v>
      </c>
      <c r="C79" s="346">
        <v>0.46573244337783509</v>
      </c>
      <c r="D79" s="346">
        <v>0.52521130083366252</v>
      </c>
      <c r="F79" s="346">
        <v>0.47355285937154673</v>
      </c>
      <c r="G79" s="318"/>
    </row>
    <row r="80" spans="1:7" x14ac:dyDescent="0.25">
      <c r="A80" s="318" t="s">
        <v>805</v>
      </c>
      <c r="B80" s="338" t="s">
        <v>31</v>
      </c>
      <c r="C80" s="346">
        <v>0.12677354250605558</v>
      </c>
      <c r="D80" s="346">
        <v>7.3742216238310884E-2</v>
      </c>
      <c r="F80" s="346">
        <v>0.11980086263539706</v>
      </c>
      <c r="G80" s="318"/>
    </row>
    <row r="81" spans="1:7" x14ac:dyDescent="0.25">
      <c r="A81" s="318" t="s">
        <v>806</v>
      </c>
      <c r="B81" s="338" t="s">
        <v>32</v>
      </c>
      <c r="C81" s="346">
        <v>7.2205286204337596E-2</v>
      </c>
      <c r="D81" s="346">
        <v>4.6174982277951242E-2</v>
      </c>
      <c r="F81" s="346">
        <v>6.8782762405889208E-2</v>
      </c>
      <c r="G81" s="318"/>
    </row>
    <row r="82" spans="1:7" x14ac:dyDescent="0.25">
      <c r="A82" s="318" t="s">
        <v>807</v>
      </c>
      <c r="B82" s="338" t="s">
        <v>33</v>
      </c>
      <c r="C82" s="346">
        <v>0.18920119575223154</v>
      </c>
      <c r="D82" s="346">
        <v>0.21292762901218415</v>
      </c>
      <c r="F82" s="346">
        <v>0.19232080137474483</v>
      </c>
      <c r="G82" s="318"/>
    </row>
    <row r="83" spans="1:7" x14ac:dyDescent="0.25">
      <c r="A83" s="318" t="s">
        <v>808</v>
      </c>
      <c r="B83" s="338" t="s">
        <v>34</v>
      </c>
      <c r="C83" s="346">
        <v>0.13979525422536956</v>
      </c>
      <c r="D83" s="346">
        <v>0.14194387163789141</v>
      </c>
      <c r="F83" s="346">
        <v>0.14007775934897138</v>
      </c>
      <c r="G83" s="318"/>
    </row>
    <row r="84" spans="1:7" ht="15" customHeight="1" x14ac:dyDescent="0.25">
      <c r="A84" s="340"/>
      <c r="B84" s="341" t="s">
        <v>809</v>
      </c>
      <c r="C84" s="340" t="s">
        <v>719</v>
      </c>
      <c r="D84" s="340" t="s">
        <v>720</v>
      </c>
      <c r="E84" s="342"/>
      <c r="F84" s="343" t="s">
        <v>684</v>
      </c>
      <c r="G84" s="343"/>
    </row>
    <row r="85" spans="1:7" x14ac:dyDescent="0.25">
      <c r="A85" s="318" t="s">
        <v>810</v>
      </c>
      <c r="B85" s="318" t="s">
        <v>811</v>
      </c>
      <c r="C85" s="346">
        <v>0.71946165947938279</v>
      </c>
      <c r="D85" s="346">
        <v>0.6183328978276188</v>
      </c>
      <c r="E85" s="316"/>
      <c r="F85" s="346">
        <v>0.7061650189776203</v>
      </c>
    </row>
    <row r="86" spans="1:7" x14ac:dyDescent="0.25">
      <c r="A86" s="318" t="s">
        <v>812</v>
      </c>
      <c r="B86" s="318" t="s">
        <v>813</v>
      </c>
      <c r="C86" s="346">
        <v>0.28053834052061072</v>
      </c>
      <c r="D86" s="346">
        <v>0.38166710217238126</v>
      </c>
      <c r="E86" s="316"/>
      <c r="F86" s="346">
        <v>0.29383498102237182</v>
      </c>
    </row>
    <row r="87" spans="1:7" x14ac:dyDescent="0.25">
      <c r="A87" s="318" t="s">
        <v>814</v>
      </c>
      <c r="B87" s="318" t="s">
        <v>9</v>
      </c>
      <c r="C87" s="346">
        <v>0</v>
      </c>
      <c r="D87" s="346">
        <v>0</v>
      </c>
      <c r="E87" s="360"/>
      <c r="F87" s="346">
        <v>0</v>
      </c>
    </row>
    <row r="88" spans="1:7" ht="15" customHeight="1" x14ac:dyDescent="0.25">
      <c r="A88" s="318" t="s">
        <v>815</v>
      </c>
      <c r="E88" s="316"/>
    </row>
    <row r="89" spans="1:7" ht="15" customHeight="1" x14ac:dyDescent="0.25">
      <c r="A89" s="318" t="s">
        <v>816</v>
      </c>
      <c r="B89" s="318" t="s">
        <v>817</v>
      </c>
      <c r="C89" s="346">
        <v>0</v>
      </c>
      <c r="D89" s="346">
        <v>0</v>
      </c>
      <c r="E89" s="316"/>
      <c r="F89" s="346">
        <v>0</v>
      </c>
    </row>
    <row r="90" spans="1:7" ht="15" customHeight="1" x14ac:dyDescent="0.25">
      <c r="A90" s="318" t="s">
        <v>818</v>
      </c>
      <c r="B90" s="318" t="s">
        <v>819</v>
      </c>
      <c r="C90" s="346">
        <v>0.55947251535045051</v>
      </c>
      <c r="D90" s="346">
        <v>0.56796490152426837</v>
      </c>
      <c r="E90" s="316"/>
      <c r="F90" s="346">
        <v>0.56058911367629805</v>
      </c>
    </row>
    <row r="91" spans="1:7" ht="15" customHeight="1" x14ac:dyDescent="0.25">
      <c r="A91" s="318" t="s">
        <v>820</v>
      </c>
      <c r="B91" s="318" t="s">
        <v>821</v>
      </c>
      <c r="C91" s="346">
        <v>1.1527662235671239E-2</v>
      </c>
      <c r="D91" s="346">
        <v>1.3648605802626182E-5</v>
      </c>
      <c r="E91" s="316"/>
      <c r="F91" s="346">
        <v>1.0013773432247085E-2</v>
      </c>
    </row>
    <row r="92" spans="1:7" ht="15" customHeight="1" x14ac:dyDescent="0.25">
      <c r="A92" s="318" t="s">
        <v>822</v>
      </c>
      <c r="B92" s="318" t="s">
        <v>823</v>
      </c>
      <c r="C92" s="346">
        <v>6.6302157868793121E-2</v>
      </c>
      <c r="D92" s="346">
        <v>0.25122839633923388</v>
      </c>
      <c r="E92" s="316"/>
      <c r="F92" s="346">
        <v>9.0616681967800955E-2</v>
      </c>
    </row>
    <row r="93" spans="1:7" ht="15" customHeight="1" x14ac:dyDescent="0.25">
      <c r="A93" s="318" t="s">
        <v>824</v>
      </c>
      <c r="B93" s="318" t="s">
        <v>825</v>
      </c>
      <c r="C93" s="346">
        <v>6.74876465713073E-3</v>
      </c>
      <c r="D93" s="346">
        <v>6.4834825421702773E-5</v>
      </c>
      <c r="E93" s="316"/>
      <c r="F93" s="346">
        <v>5.8699463006153356E-3</v>
      </c>
    </row>
    <row r="94" spans="1:7" ht="15" customHeight="1" x14ac:dyDescent="0.25">
      <c r="A94" s="340"/>
      <c r="B94" s="341" t="s">
        <v>826</v>
      </c>
      <c r="C94" s="340" t="s">
        <v>719</v>
      </c>
      <c r="D94" s="340" t="s">
        <v>720</v>
      </c>
      <c r="E94" s="342"/>
      <c r="F94" s="343" t="s">
        <v>684</v>
      </c>
      <c r="G94" s="343"/>
    </row>
    <row r="95" spans="1:7" x14ac:dyDescent="0.25">
      <c r="A95" s="318" t="s">
        <v>827</v>
      </c>
      <c r="B95" s="318" t="s">
        <v>828</v>
      </c>
      <c r="C95" s="346">
        <v>0.41640677130186521</v>
      </c>
      <c r="D95" s="346">
        <v>0.58160936609472991</v>
      </c>
      <c r="E95" s="316"/>
      <c r="F95" s="346">
        <v>0.43812798569271438</v>
      </c>
    </row>
    <row r="96" spans="1:7" x14ac:dyDescent="0.25">
      <c r="A96" s="318" t="s">
        <v>829</v>
      </c>
      <c r="B96" s="318" t="s">
        <v>830</v>
      </c>
      <c r="C96" s="346">
        <v>0.5835932286981258</v>
      </c>
      <c r="D96" s="346">
        <v>0.41839063390527009</v>
      </c>
      <c r="E96" s="316"/>
      <c r="F96" s="346">
        <v>0.56187201430727785</v>
      </c>
    </row>
    <row r="97" spans="1:7" x14ac:dyDescent="0.25">
      <c r="A97" s="318" t="s">
        <v>831</v>
      </c>
      <c r="B97" s="318" t="s">
        <v>9</v>
      </c>
      <c r="C97" s="346">
        <v>0</v>
      </c>
      <c r="D97" s="346">
        <v>0</v>
      </c>
      <c r="E97" s="360"/>
      <c r="F97" s="346">
        <v>0</v>
      </c>
    </row>
    <row r="98" spans="1:7" ht="15" customHeight="1" x14ac:dyDescent="0.25">
      <c r="A98" s="340"/>
      <c r="B98" s="341" t="s">
        <v>832</v>
      </c>
      <c r="C98" s="340" t="s">
        <v>719</v>
      </c>
      <c r="D98" s="340" t="s">
        <v>720</v>
      </c>
      <c r="E98" s="342"/>
      <c r="F98" s="343" t="s">
        <v>684</v>
      </c>
      <c r="G98" s="343"/>
    </row>
    <row r="99" spans="1:7" x14ac:dyDescent="0.25">
      <c r="A99" s="318" t="s">
        <v>833</v>
      </c>
      <c r="B99" s="356" t="s">
        <v>834</v>
      </c>
      <c r="C99" s="346">
        <v>0.21764061283472988</v>
      </c>
      <c r="D99" s="346">
        <v>0.25446828464271448</v>
      </c>
      <c r="E99" s="392"/>
      <c r="F99" s="346">
        <v>0.22248279921721409</v>
      </c>
    </row>
    <row r="100" spans="1:7" x14ac:dyDescent="0.25">
      <c r="A100" s="318" t="s">
        <v>835</v>
      </c>
      <c r="B100" s="356" t="s">
        <v>140</v>
      </c>
      <c r="C100" s="346">
        <v>0.26726240397321788</v>
      </c>
      <c r="D100" s="346">
        <v>0.25763517693383181</v>
      </c>
      <c r="E100" s="392"/>
      <c r="F100" s="346">
        <v>0.26599659417904314</v>
      </c>
    </row>
    <row r="101" spans="1:7" x14ac:dyDescent="0.25">
      <c r="A101" s="318" t="s">
        <v>836</v>
      </c>
      <c r="B101" s="356" t="s">
        <v>41</v>
      </c>
      <c r="C101" s="346">
        <v>0.17623896754855756</v>
      </c>
      <c r="D101" s="346">
        <v>0.10094919597728474</v>
      </c>
      <c r="E101" s="377"/>
      <c r="F101" s="346">
        <v>0.16633969646393459</v>
      </c>
    </row>
    <row r="102" spans="1:7" x14ac:dyDescent="0.25">
      <c r="A102" s="318" t="s">
        <v>837</v>
      </c>
      <c r="B102" s="356" t="s">
        <v>42</v>
      </c>
      <c r="C102" s="346">
        <v>0.12135817222881012</v>
      </c>
      <c r="D102" s="346">
        <v>0.11575186143834365</v>
      </c>
      <c r="E102" s="377"/>
      <c r="F102" s="346">
        <v>0.12062104168449791</v>
      </c>
    </row>
    <row r="103" spans="1:7" x14ac:dyDescent="0.25">
      <c r="A103" s="318" t="s">
        <v>838</v>
      </c>
      <c r="B103" s="356" t="s">
        <v>43</v>
      </c>
      <c r="C103" s="346">
        <v>0.21749984341468451</v>
      </c>
      <c r="D103" s="346">
        <v>0.27119548100782531</v>
      </c>
      <c r="E103" s="377"/>
      <c r="F103" s="346">
        <v>0.22455986845531017</v>
      </c>
    </row>
    <row r="104" spans="1:7" ht="15" customHeight="1" x14ac:dyDescent="0.25">
      <c r="A104" s="340"/>
      <c r="B104" s="341" t="s">
        <v>839</v>
      </c>
      <c r="C104" s="340" t="s">
        <v>719</v>
      </c>
      <c r="D104" s="340" t="s">
        <v>720</v>
      </c>
      <c r="E104" s="342"/>
      <c r="F104" s="343" t="s">
        <v>684</v>
      </c>
      <c r="G104" s="343"/>
    </row>
    <row r="105" spans="1:7" x14ac:dyDescent="0.25">
      <c r="A105" s="318" t="s">
        <v>840</v>
      </c>
      <c r="B105" s="318" t="s">
        <v>841</v>
      </c>
      <c r="C105" s="374">
        <v>2.0390150633285849E-3</v>
      </c>
      <c r="D105" s="374">
        <v>4.8278534504627823E-4</v>
      </c>
      <c r="E105" s="316"/>
      <c r="F105" s="374">
        <v>1.8343984264373532E-3</v>
      </c>
    </row>
    <row r="106" spans="1:7" ht="18.75" x14ac:dyDescent="0.25">
      <c r="A106" s="378"/>
      <c r="B106" s="379" t="s">
        <v>681</v>
      </c>
      <c r="C106" s="378"/>
      <c r="D106" s="378"/>
      <c r="E106" s="378"/>
      <c r="F106" s="380"/>
      <c r="G106" s="380"/>
    </row>
    <row r="107" spans="1:7" ht="15" customHeight="1" x14ac:dyDescent="0.25">
      <c r="A107" s="340"/>
      <c r="B107" s="341" t="s">
        <v>842</v>
      </c>
      <c r="C107" s="340" t="s">
        <v>843</v>
      </c>
      <c r="D107" s="340" t="s">
        <v>844</v>
      </c>
      <c r="E107" s="342"/>
      <c r="F107" s="340" t="s">
        <v>719</v>
      </c>
      <c r="G107" s="340" t="s">
        <v>845</v>
      </c>
    </row>
    <row r="108" spans="1:7" x14ac:dyDescent="0.25">
      <c r="A108" s="318" t="s">
        <v>846</v>
      </c>
      <c r="B108" s="338" t="s">
        <v>847</v>
      </c>
      <c r="C108" s="344">
        <v>1728.1043138452342</v>
      </c>
      <c r="D108" s="344"/>
      <c r="E108" s="333"/>
      <c r="F108" s="355"/>
      <c r="G108" s="355"/>
    </row>
    <row r="109" spans="1:7" x14ac:dyDescent="0.25">
      <c r="A109" s="333"/>
      <c r="B109" s="381"/>
      <c r="C109" s="344"/>
      <c r="D109" s="344"/>
      <c r="E109" s="333"/>
      <c r="F109" s="355"/>
      <c r="G109" s="355"/>
    </row>
    <row r="110" spans="1:7" x14ac:dyDescent="0.25">
      <c r="B110" s="338" t="s">
        <v>848</v>
      </c>
      <c r="C110" s="344"/>
      <c r="D110" s="344"/>
      <c r="E110" s="333"/>
      <c r="F110" s="355"/>
      <c r="G110" s="355"/>
    </row>
    <row r="111" spans="1:7" x14ac:dyDescent="0.25">
      <c r="A111" s="318" t="s">
        <v>849</v>
      </c>
      <c r="B111" s="338" t="s">
        <v>11</v>
      </c>
      <c r="C111" s="344">
        <v>90826.564897353979</v>
      </c>
      <c r="D111" s="344">
        <v>102426</v>
      </c>
      <c r="E111" s="333"/>
      <c r="F111" s="390">
        <v>0.42651770076422407</v>
      </c>
      <c r="G111" s="390">
        <v>0.8311977082944485</v>
      </c>
    </row>
    <row r="112" spans="1:7" x14ac:dyDescent="0.25">
      <c r="A112" s="318" t="s">
        <v>850</v>
      </c>
      <c r="B112" s="338" t="s">
        <v>12</v>
      </c>
      <c r="C112" s="344">
        <v>46648.067978580395</v>
      </c>
      <c r="D112" s="344">
        <v>17038</v>
      </c>
      <c r="E112" s="333"/>
      <c r="F112" s="390">
        <v>0.21905735091713202</v>
      </c>
      <c r="G112" s="390">
        <v>0.13826515292914701</v>
      </c>
    </row>
    <row r="113" spans="1:7" x14ac:dyDescent="0.25">
      <c r="A113" s="318" t="s">
        <v>851</v>
      </c>
      <c r="B113" s="338" t="s">
        <v>13</v>
      </c>
      <c r="C113" s="344">
        <v>26371.75864359234</v>
      </c>
      <c r="D113" s="344">
        <v>2791</v>
      </c>
      <c r="E113" s="333"/>
      <c r="F113" s="390">
        <v>0.1238406613140749</v>
      </c>
      <c r="G113" s="390">
        <v>2.2649257062169817E-2</v>
      </c>
    </row>
    <row r="114" spans="1:7" x14ac:dyDescent="0.25">
      <c r="A114" s="318" t="s">
        <v>852</v>
      </c>
      <c r="B114" s="338" t="s">
        <v>14</v>
      </c>
      <c r="C114" s="344">
        <v>21746.987176319999</v>
      </c>
      <c r="D114" s="344">
        <v>704</v>
      </c>
      <c r="E114" s="333"/>
      <c r="F114" s="390">
        <v>0.10212293043863967</v>
      </c>
      <c r="G114" s="390">
        <v>5.7130336695691694E-3</v>
      </c>
    </row>
    <row r="115" spans="1:7" x14ac:dyDescent="0.25">
      <c r="A115" s="318" t="s">
        <v>853</v>
      </c>
      <c r="B115" s="338" t="s">
        <v>15</v>
      </c>
      <c r="C115" s="344">
        <v>12395.811116829991</v>
      </c>
      <c r="D115" s="344">
        <v>183</v>
      </c>
      <c r="E115" s="333"/>
      <c r="F115" s="390">
        <v>5.8210203838854661E-2</v>
      </c>
      <c r="G115" s="390">
        <v>1.485064149902213E-3</v>
      </c>
    </row>
    <row r="116" spans="1:7" x14ac:dyDescent="0.25">
      <c r="A116" s="318" t="s">
        <v>854</v>
      </c>
      <c r="B116" s="338" t="s">
        <v>16</v>
      </c>
      <c r="C116" s="344">
        <v>14959.92046953</v>
      </c>
      <c r="D116" s="344">
        <v>85</v>
      </c>
      <c r="E116" s="333"/>
      <c r="F116" s="390">
        <v>7.0251152727074814E-2</v>
      </c>
      <c r="G116" s="390">
        <v>6.8978389476332302E-4</v>
      </c>
    </row>
    <row r="117" spans="1:7" x14ac:dyDescent="0.25">
      <c r="A117" s="318" t="s">
        <v>855</v>
      </c>
      <c r="B117" s="349" t="s">
        <v>10</v>
      </c>
      <c r="C117" s="344">
        <v>212949.11028220668</v>
      </c>
      <c r="D117" s="344">
        <v>123227</v>
      </c>
      <c r="E117" s="360"/>
      <c r="F117" s="390">
        <v>1</v>
      </c>
      <c r="G117" s="390">
        <v>1</v>
      </c>
    </row>
    <row r="118" spans="1:7" ht="15" customHeight="1" x14ac:dyDescent="0.25">
      <c r="A118" s="340"/>
      <c r="B118" s="341" t="s">
        <v>856</v>
      </c>
      <c r="C118" s="340" t="s">
        <v>843</v>
      </c>
      <c r="D118" s="340" t="s">
        <v>844</v>
      </c>
      <c r="E118" s="342"/>
      <c r="F118" s="340" t="s">
        <v>719</v>
      </c>
      <c r="G118" s="340" t="s">
        <v>845</v>
      </c>
    </row>
    <row r="119" spans="1:7" x14ac:dyDescent="0.25">
      <c r="A119" s="318" t="s">
        <v>857</v>
      </c>
      <c r="B119" s="318" t="s">
        <v>858</v>
      </c>
      <c r="C119" s="382" t="s">
        <v>472</v>
      </c>
      <c r="G119" s="318"/>
    </row>
    <row r="120" spans="1:7" x14ac:dyDescent="0.25">
      <c r="G120" s="318"/>
    </row>
    <row r="121" spans="1:7" x14ac:dyDescent="0.25">
      <c r="B121" s="338" t="s">
        <v>859</v>
      </c>
      <c r="G121" s="318"/>
    </row>
    <row r="122" spans="1:7" x14ac:dyDescent="0.25">
      <c r="A122" s="318" t="s">
        <v>860</v>
      </c>
      <c r="B122" s="318" t="s">
        <v>861</v>
      </c>
      <c r="C122" s="318" t="s">
        <v>472</v>
      </c>
      <c r="D122" s="318" t="s">
        <v>472</v>
      </c>
      <c r="F122" s="318" t="s">
        <v>472</v>
      </c>
      <c r="G122" s="318" t="s">
        <v>472</v>
      </c>
    </row>
    <row r="123" spans="1:7" x14ac:dyDescent="0.25">
      <c r="A123" s="318" t="s">
        <v>862</v>
      </c>
      <c r="B123" s="318" t="s">
        <v>863</v>
      </c>
      <c r="C123" s="318" t="s">
        <v>472</v>
      </c>
      <c r="D123" s="318" t="s">
        <v>472</v>
      </c>
      <c r="F123" s="318" t="s">
        <v>472</v>
      </c>
      <c r="G123" s="318" t="s">
        <v>472</v>
      </c>
    </row>
    <row r="124" spans="1:7" x14ac:dyDescent="0.25">
      <c r="A124" s="318" t="s">
        <v>864</v>
      </c>
      <c r="B124" s="318" t="s">
        <v>865</v>
      </c>
      <c r="C124" s="318" t="s">
        <v>472</v>
      </c>
      <c r="D124" s="318" t="s">
        <v>472</v>
      </c>
      <c r="F124" s="318" t="s">
        <v>472</v>
      </c>
      <c r="G124" s="318" t="s">
        <v>472</v>
      </c>
    </row>
    <row r="125" spans="1:7" x14ac:dyDescent="0.25">
      <c r="A125" s="318" t="s">
        <v>866</v>
      </c>
      <c r="B125" s="318" t="s">
        <v>867</v>
      </c>
      <c r="C125" s="318" t="s">
        <v>472</v>
      </c>
      <c r="D125" s="318" t="s">
        <v>472</v>
      </c>
      <c r="F125" s="318" t="s">
        <v>472</v>
      </c>
      <c r="G125" s="318" t="s">
        <v>472</v>
      </c>
    </row>
    <row r="126" spans="1:7" x14ac:dyDescent="0.25">
      <c r="A126" s="318" t="s">
        <v>868</v>
      </c>
      <c r="B126" s="318" t="s">
        <v>869</v>
      </c>
      <c r="C126" s="318" t="s">
        <v>472</v>
      </c>
      <c r="D126" s="318" t="s">
        <v>472</v>
      </c>
      <c r="F126" s="318" t="s">
        <v>472</v>
      </c>
      <c r="G126" s="318" t="s">
        <v>472</v>
      </c>
    </row>
    <row r="127" spans="1:7" x14ac:dyDescent="0.25">
      <c r="A127" s="318" t="s">
        <v>870</v>
      </c>
      <c r="B127" s="318" t="s">
        <v>871</v>
      </c>
      <c r="C127" s="318" t="s">
        <v>472</v>
      </c>
      <c r="D127" s="318" t="s">
        <v>472</v>
      </c>
      <c r="F127" s="318" t="s">
        <v>472</v>
      </c>
      <c r="G127" s="318" t="s">
        <v>472</v>
      </c>
    </row>
    <row r="128" spans="1:7" x14ac:dyDescent="0.25">
      <c r="A128" s="318" t="s">
        <v>872</v>
      </c>
      <c r="B128" s="318" t="s">
        <v>873</v>
      </c>
      <c r="C128" s="318" t="s">
        <v>472</v>
      </c>
      <c r="D128" s="318" t="s">
        <v>472</v>
      </c>
      <c r="F128" s="318" t="s">
        <v>472</v>
      </c>
      <c r="G128" s="318" t="s">
        <v>472</v>
      </c>
    </row>
    <row r="129" spans="1:7" x14ac:dyDescent="0.25">
      <c r="A129" s="318" t="s">
        <v>874</v>
      </c>
      <c r="B129" s="318" t="s">
        <v>875</v>
      </c>
      <c r="C129" s="318" t="s">
        <v>472</v>
      </c>
      <c r="D129" s="318" t="s">
        <v>472</v>
      </c>
      <c r="F129" s="318" t="s">
        <v>472</v>
      </c>
      <c r="G129" s="318" t="s">
        <v>472</v>
      </c>
    </row>
    <row r="130" spans="1:7" x14ac:dyDescent="0.25">
      <c r="A130" s="318" t="s">
        <v>876</v>
      </c>
      <c r="B130" s="349" t="s">
        <v>10</v>
      </c>
      <c r="C130" s="347" t="s">
        <v>472</v>
      </c>
      <c r="D130" s="318" t="s">
        <v>472</v>
      </c>
      <c r="F130" s="318" t="s">
        <v>472</v>
      </c>
      <c r="G130" s="318" t="s">
        <v>472</v>
      </c>
    </row>
    <row r="131" spans="1:7" ht="15" customHeight="1" x14ac:dyDescent="0.25">
      <c r="A131" s="340"/>
      <c r="B131" s="341" t="s">
        <v>883</v>
      </c>
      <c r="C131" s="340" t="s">
        <v>843</v>
      </c>
      <c r="D131" s="340" t="s">
        <v>844</v>
      </c>
      <c r="E131" s="342"/>
      <c r="F131" s="340" t="s">
        <v>719</v>
      </c>
      <c r="G131" s="340" t="s">
        <v>845</v>
      </c>
    </row>
    <row r="132" spans="1:7" x14ac:dyDescent="0.25">
      <c r="A132" s="318" t="s">
        <v>884</v>
      </c>
      <c r="B132" s="318" t="s">
        <v>858</v>
      </c>
      <c r="C132" s="382">
        <v>0.6119613720670849</v>
      </c>
      <c r="G132" s="318"/>
    </row>
    <row r="133" spans="1:7" x14ac:dyDescent="0.25">
      <c r="G133" s="318"/>
    </row>
    <row r="134" spans="1:7" x14ac:dyDescent="0.25">
      <c r="B134" s="338" t="s">
        <v>859</v>
      </c>
      <c r="G134" s="318"/>
    </row>
    <row r="135" spans="1:7" x14ac:dyDescent="0.25">
      <c r="A135" s="318" t="s">
        <v>885</v>
      </c>
      <c r="B135" s="318" t="s">
        <v>861</v>
      </c>
      <c r="C135" s="344">
        <v>139735.63743375259</v>
      </c>
      <c r="D135" s="318" t="s">
        <v>472</v>
      </c>
      <c r="F135" s="390">
        <v>0.65619263329426281</v>
      </c>
      <c r="G135" s="318" t="s">
        <v>472</v>
      </c>
    </row>
    <row r="136" spans="1:7" x14ac:dyDescent="0.25">
      <c r="A136" s="318" t="s">
        <v>886</v>
      </c>
      <c r="B136" s="318" t="s">
        <v>863</v>
      </c>
      <c r="C136" s="344">
        <v>24802.132346031602</v>
      </c>
      <c r="D136" s="318" t="s">
        <v>472</v>
      </c>
      <c r="F136" s="390">
        <v>0.11646976272013007</v>
      </c>
      <c r="G136" s="318" t="s">
        <v>472</v>
      </c>
    </row>
    <row r="137" spans="1:7" x14ac:dyDescent="0.25">
      <c r="A137" s="318" t="s">
        <v>887</v>
      </c>
      <c r="B137" s="318" t="s">
        <v>865</v>
      </c>
      <c r="C137" s="344">
        <v>20246.038617820512</v>
      </c>
      <c r="D137" s="318" t="s">
        <v>472</v>
      </c>
      <c r="F137" s="390">
        <v>9.5074539597698696E-2</v>
      </c>
      <c r="G137" s="318" t="s">
        <v>472</v>
      </c>
    </row>
    <row r="138" spans="1:7" x14ac:dyDescent="0.25">
      <c r="A138" s="318" t="s">
        <v>888</v>
      </c>
      <c r="B138" s="318" t="s">
        <v>867</v>
      </c>
      <c r="C138" s="344">
        <v>14635.949387496899</v>
      </c>
      <c r="D138" s="318" t="s">
        <v>472</v>
      </c>
      <c r="F138" s="390">
        <v>6.872979825133238E-2</v>
      </c>
      <c r="G138" s="318" t="s">
        <v>472</v>
      </c>
    </row>
    <row r="139" spans="1:7" x14ac:dyDescent="0.25">
      <c r="A139" s="318" t="s">
        <v>889</v>
      </c>
      <c r="B139" s="318" t="s">
        <v>869</v>
      </c>
      <c r="C139" s="344">
        <v>8305.4706729873506</v>
      </c>
      <c r="D139" s="318" t="s">
        <v>472</v>
      </c>
      <c r="F139" s="390">
        <v>3.9002138407531389E-2</v>
      </c>
      <c r="G139" s="318" t="s">
        <v>472</v>
      </c>
    </row>
    <row r="140" spans="1:7" x14ac:dyDescent="0.25">
      <c r="A140" s="318" t="s">
        <v>890</v>
      </c>
      <c r="B140" s="318" t="s">
        <v>871</v>
      </c>
      <c r="C140" s="344">
        <v>2588.5627226574356</v>
      </c>
      <c r="D140" s="318" t="s">
        <v>472</v>
      </c>
      <c r="F140" s="390">
        <v>1.2155780877539119E-2</v>
      </c>
      <c r="G140" s="318" t="s">
        <v>472</v>
      </c>
    </row>
    <row r="141" spans="1:7" x14ac:dyDescent="0.25">
      <c r="A141" s="318" t="s">
        <v>891</v>
      </c>
      <c r="B141" s="318" t="s">
        <v>873</v>
      </c>
      <c r="C141" s="344">
        <v>1248.3833360609831</v>
      </c>
      <c r="D141" s="318" t="s">
        <v>472</v>
      </c>
      <c r="F141" s="390">
        <v>5.8623552566459576E-3</v>
      </c>
      <c r="G141" s="318" t="s">
        <v>472</v>
      </c>
    </row>
    <row r="142" spans="1:7" x14ac:dyDescent="0.25">
      <c r="A142" s="318" t="s">
        <v>892</v>
      </c>
      <c r="B142" s="318" t="s">
        <v>875</v>
      </c>
      <c r="C142" s="344">
        <v>1386.9357654008879</v>
      </c>
      <c r="D142" s="318" t="s">
        <v>472</v>
      </c>
      <c r="F142" s="390">
        <v>6.5129915948597683E-3</v>
      </c>
      <c r="G142" s="318" t="s">
        <v>472</v>
      </c>
    </row>
    <row r="143" spans="1:7" x14ac:dyDescent="0.25">
      <c r="A143" s="318" t="s">
        <v>893</v>
      </c>
      <c r="B143" s="349" t="s">
        <v>10</v>
      </c>
      <c r="C143" s="344">
        <v>212949.11028220822</v>
      </c>
      <c r="D143" s="318" t="s">
        <v>472</v>
      </c>
      <c r="F143" s="346">
        <v>1.0000000000000002</v>
      </c>
      <c r="G143" s="318" t="s">
        <v>472</v>
      </c>
    </row>
    <row r="144" spans="1:7" x14ac:dyDescent="0.25">
      <c r="A144" s="318" t="s">
        <v>894</v>
      </c>
      <c r="B144" s="366" t="s">
        <v>877</v>
      </c>
      <c r="C144" s="344">
        <v>652.44624914425322</v>
      </c>
      <c r="D144" s="318" t="s">
        <v>472</v>
      </c>
      <c r="F144" s="390">
        <v>3.0638599441885754E-3</v>
      </c>
      <c r="G144" s="318" t="s">
        <v>472</v>
      </c>
    </row>
    <row r="145" spans="1:7" x14ac:dyDescent="0.25">
      <c r="A145" s="318" t="s">
        <v>895</v>
      </c>
      <c r="B145" s="366" t="s">
        <v>878</v>
      </c>
      <c r="C145" s="344">
        <v>377.10486331628869</v>
      </c>
      <c r="D145" s="318" t="s">
        <v>472</v>
      </c>
      <c r="F145" s="390">
        <v>1.770868461561239E-3</v>
      </c>
      <c r="G145" s="318" t="s">
        <v>472</v>
      </c>
    </row>
    <row r="146" spans="1:7" x14ac:dyDescent="0.25">
      <c r="A146" s="318" t="s">
        <v>896</v>
      </c>
      <c r="B146" s="366" t="s">
        <v>879</v>
      </c>
      <c r="C146" s="344">
        <v>191.76134647703159</v>
      </c>
      <c r="D146" s="318" t="s">
        <v>472</v>
      </c>
      <c r="F146" s="390">
        <v>9.005031588199744E-4</v>
      </c>
      <c r="G146" s="318" t="s">
        <v>472</v>
      </c>
    </row>
    <row r="147" spans="1:7" x14ac:dyDescent="0.25">
      <c r="A147" s="318" t="s">
        <v>897</v>
      </c>
      <c r="B147" s="366" t="s">
        <v>880</v>
      </c>
      <c r="C147" s="344">
        <v>94.629667233405442</v>
      </c>
      <c r="D147" s="318" t="s">
        <v>472</v>
      </c>
      <c r="F147" s="390">
        <v>4.4437690821059843E-4</v>
      </c>
      <c r="G147" s="318" t="s">
        <v>472</v>
      </c>
    </row>
    <row r="148" spans="1:7" x14ac:dyDescent="0.25">
      <c r="A148" s="318" t="s">
        <v>898</v>
      </c>
      <c r="B148" s="366" t="s">
        <v>881</v>
      </c>
      <c r="C148" s="344">
        <v>51.14707581838946</v>
      </c>
      <c r="D148" s="318" t="s">
        <v>472</v>
      </c>
      <c r="F148" s="390">
        <v>2.4018450112614896E-4</v>
      </c>
      <c r="G148" s="318" t="s">
        <v>472</v>
      </c>
    </row>
    <row r="149" spans="1:7" x14ac:dyDescent="0.25">
      <c r="A149" s="318" t="s">
        <v>899</v>
      </c>
      <c r="B149" s="366" t="s">
        <v>882</v>
      </c>
      <c r="C149" s="344">
        <v>19.846563411519799</v>
      </c>
      <c r="D149" s="318" t="s">
        <v>472</v>
      </c>
      <c r="F149" s="390">
        <v>9.3198620953233302E-5</v>
      </c>
      <c r="G149" s="318" t="s">
        <v>472</v>
      </c>
    </row>
    <row r="150" spans="1:7" ht="15" customHeight="1" x14ac:dyDescent="0.25">
      <c r="A150" s="340"/>
      <c r="B150" s="341" t="s">
        <v>900</v>
      </c>
      <c r="C150" s="340" t="s">
        <v>719</v>
      </c>
      <c r="D150" s="340"/>
      <c r="E150" s="342"/>
      <c r="F150" s="340"/>
      <c r="G150" s="340"/>
    </row>
    <row r="151" spans="1:7" x14ac:dyDescent="0.25">
      <c r="A151" s="318" t="s">
        <v>901</v>
      </c>
      <c r="B151" s="318" t="s">
        <v>902</v>
      </c>
      <c r="C151" s="346">
        <v>0.60044950710487255</v>
      </c>
      <c r="E151" s="360"/>
      <c r="F151" s="360"/>
      <c r="G151" s="360"/>
    </row>
    <row r="152" spans="1:7" x14ac:dyDescent="0.25">
      <c r="A152" s="318" t="s">
        <v>903</v>
      </c>
      <c r="B152" s="318" t="s">
        <v>904</v>
      </c>
      <c r="C152" s="346">
        <v>3.0159028932655214E-2</v>
      </c>
      <c r="E152" s="360"/>
      <c r="F152" s="360"/>
    </row>
    <row r="153" spans="1:7" x14ac:dyDescent="0.25">
      <c r="A153" s="318" t="s">
        <v>905</v>
      </c>
      <c r="B153" s="318" t="s">
        <v>906</v>
      </c>
      <c r="C153" s="346">
        <v>0</v>
      </c>
      <c r="E153" s="360"/>
      <c r="F153" s="360"/>
    </row>
    <row r="154" spans="1:7" x14ac:dyDescent="0.25">
      <c r="A154" s="318" t="s">
        <v>907</v>
      </c>
      <c r="B154" s="318" t="s">
        <v>9</v>
      </c>
      <c r="C154" s="377">
        <v>0.36939146396247224</v>
      </c>
      <c r="E154" s="360"/>
      <c r="F154" s="360"/>
    </row>
    <row r="155" spans="1:7" x14ac:dyDescent="0.25">
      <c r="A155" s="318" t="s">
        <v>908</v>
      </c>
      <c r="B155" s="366" t="s">
        <v>909</v>
      </c>
      <c r="C155" s="346">
        <v>0.18043749171790049</v>
      </c>
      <c r="E155" s="360"/>
      <c r="F155" s="360"/>
    </row>
    <row r="156" spans="1:7" x14ac:dyDescent="0.25">
      <c r="A156" s="318" t="s">
        <v>910</v>
      </c>
      <c r="B156" s="366" t="s">
        <v>701</v>
      </c>
      <c r="C156" s="393">
        <v>0.12656588322516438</v>
      </c>
      <c r="E156" s="360"/>
      <c r="F156" s="360"/>
    </row>
    <row r="157" spans="1:7" x14ac:dyDescent="0.25">
      <c r="A157" s="318" t="s">
        <v>911</v>
      </c>
      <c r="B157" s="366" t="s">
        <v>912</v>
      </c>
      <c r="C157" s="346">
        <v>6.2388089019407379E-2</v>
      </c>
      <c r="E157" s="360"/>
      <c r="F157" s="360"/>
    </row>
    <row r="158" spans="1:7" x14ac:dyDescent="0.25">
      <c r="A158" s="318" t="s">
        <v>913</v>
      </c>
      <c r="B158" s="366" t="s">
        <v>914</v>
      </c>
      <c r="C158" s="346">
        <v>0</v>
      </c>
      <c r="E158" s="360"/>
      <c r="F158" s="360"/>
    </row>
    <row r="159" spans="1:7" x14ac:dyDescent="0.25">
      <c r="A159" s="318" t="s">
        <v>915</v>
      </c>
      <c r="B159" s="366" t="s">
        <v>916</v>
      </c>
      <c r="C159" s="346">
        <v>0</v>
      </c>
      <c r="E159" s="360"/>
      <c r="F159" s="360"/>
    </row>
    <row r="160" spans="1:7" ht="15" customHeight="1" x14ac:dyDescent="0.25">
      <c r="A160" s="340"/>
      <c r="B160" s="341" t="s">
        <v>917</v>
      </c>
      <c r="C160" s="340" t="s">
        <v>719</v>
      </c>
      <c r="D160" s="340"/>
      <c r="E160" s="342"/>
      <c r="F160" s="340"/>
      <c r="G160" s="343"/>
    </row>
    <row r="161" spans="1:7" x14ac:dyDescent="0.25">
      <c r="A161" s="318" t="s">
        <v>918</v>
      </c>
      <c r="B161" s="318" t="s">
        <v>919</v>
      </c>
      <c r="C161" s="346">
        <v>1</v>
      </c>
      <c r="E161" s="316"/>
      <c r="F161" s="316"/>
    </row>
    <row r="162" spans="1:7" x14ac:dyDescent="0.25">
      <c r="A162" s="318" t="s">
        <v>920</v>
      </c>
      <c r="B162" s="318" t="s">
        <v>921</v>
      </c>
      <c r="C162" s="346">
        <v>0</v>
      </c>
      <c r="E162" s="316"/>
      <c r="F162" s="316"/>
    </row>
    <row r="163" spans="1:7" x14ac:dyDescent="0.25">
      <c r="A163" s="318" t="s">
        <v>922</v>
      </c>
      <c r="B163" s="318" t="s">
        <v>9</v>
      </c>
      <c r="C163" s="346">
        <v>0</v>
      </c>
      <c r="E163" s="316"/>
      <c r="F163" s="316"/>
    </row>
    <row r="164" spans="1:7" ht="18.75" x14ac:dyDescent="0.25">
      <c r="A164" s="378"/>
      <c r="B164" s="379" t="s">
        <v>923</v>
      </c>
      <c r="C164" s="378"/>
      <c r="D164" s="378"/>
      <c r="E164" s="378"/>
      <c r="F164" s="380"/>
      <c r="G164" s="380"/>
    </row>
    <row r="165" spans="1:7" ht="15" customHeight="1" x14ac:dyDescent="0.25">
      <c r="A165" s="340"/>
      <c r="B165" s="341" t="s">
        <v>924</v>
      </c>
      <c r="C165" s="340" t="s">
        <v>843</v>
      </c>
      <c r="D165" s="340" t="s">
        <v>844</v>
      </c>
      <c r="E165" s="340"/>
      <c r="F165" s="340" t="s">
        <v>720</v>
      </c>
      <c r="G165" s="340" t="s">
        <v>845</v>
      </c>
    </row>
    <row r="166" spans="1:7" x14ac:dyDescent="0.25">
      <c r="A166" s="318" t="s">
        <v>925</v>
      </c>
      <c r="B166" s="318" t="s">
        <v>847</v>
      </c>
      <c r="C166" s="344">
        <v>14720.422357752759</v>
      </c>
      <c r="D166" s="344"/>
      <c r="E166" s="333"/>
      <c r="F166" s="355"/>
      <c r="G166" s="355"/>
    </row>
    <row r="167" spans="1:7" x14ac:dyDescent="0.25">
      <c r="A167" s="333"/>
      <c r="C167" s="344"/>
      <c r="D167" s="344"/>
      <c r="E167" s="333"/>
      <c r="F167" s="355"/>
      <c r="G167" s="355"/>
    </row>
    <row r="168" spans="1:7" x14ac:dyDescent="0.25">
      <c r="B168" s="318" t="s">
        <v>848</v>
      </c>
      <c r="C168" s="344"/>
      <c r="D168" s="344"/>
      <c r="E168" s="333"/>
      <c r="F168" s="355"/>
      <c r="G168" s="355"/>
    </row>
    <row r="169" spans="1:7" x14ac:dyDescent="0.25">
      <c r="A169" s="318" t="s">
        <v>926</v>
      </c>
      <c r="B169" s="338" t="s">
        <v>11</v>
      </c>
      <c r="C169" s="344">
        <v>574.63286069234994</v>
      </c>
      <c r="D169" s="344">
        <v>507</v>
      </c>
      <c r="E169" s="333"/>
      <c r="F169" s="390">
        <v>1.7824857720057471E-2</v>
      </c>
      <c r="G169" s="390">
        <v>0.23150684931506849</v>
      </c>
    </row>
    <row r="170" spans="1:7" x14ac:dyDescent="0.25">
      <c r="A170" s="318" t="s">
        <v>927</v>
      </c>
      <c r="B170" s="338" t="s">
        <v>12</v>
      </c>
      <c r="C170" s="344">
        <v>1867.7801639150839</v>
      </c>
      <c r="D170" s="344">
        <v>553</v>
      </c>
      <c r="E170" s="333"/>
      <c r="F170" s="390">
        <v>5.7937716325548831E-2</v>
      </c>
      <c r="G170" s="390">
        <v>0.25251141552511414</v>
      </c>
    </row>
    <row r="171" spans="1:7" x14ac:dyDescent="0.25">
      <c r="A171" s="318" t="s">
        <v>928</v>
      </c>
      <c r="B171" s="338" t="s">
        <v>13</v>
      </c>
      <c r="C171" s="344">
        <v>7905.9482473711132</v>
      </c>
      <c r="D171" s="344">
        <v>751</v>
      </c>
      <c r="E171" s="333"/>
      <c r="F171" s="390">
        <v>0.24523902528257188</v>
      </c>
      <c r="G171" s="390">
        <v>0.34292237442922374</v>
      </c>
    </row>
    <row r="172" spans="1:7" x14ac:dyDescent="0.25">
      <c r="A172" s="318" t="s">
        <v>929</v>
      </c>
      <c r="B172" s="338" t="s">
        <v>14</v>
      </c>
      <c r="C172" s="344">
        <v>7515.5104022000005</v>
      </c>
      <c r="D172" s="344">
        <v>247</v>
      </c>
      <c r="E172" s="333"/>
      <c r="F172" s="390">
        <v>0.23312781564810073</v>
      </c>
      <c r="G172" s="390">
        <v>0.11278538812785388</v>
      </c>
    </row>
    <row r="173" spans="1:7" x14ac:dyDescent="0.25">
      <c r="A173" s="318" t="s">
        <v>930</v>
      </c>
      <c r="B173" s="338" t="s">
        <v>14</v>
      </c>
      <c r="C173" s="344">
        <v>5978.5264413999994</v>
      </c>
      <c r="D173" s="344">
        <v>88</v>
      </c>
      <c r="E173" s="333"/>
      <c r="F173" s="390">
        <v>0.18545125154374104</v>
      </c>
      <c r="G173" s="390">
        <v>4.0182648401826483E-2</v>
      </c>
    </row>
    <row r="174" spans="1:7" x14ac:dyDescent="0.25">
      <c r="A174" s="318" t="s">
        <v>931</v>
      </c>
      <c r="B174" s="338" t="s">
        <v>16</v>
      </c>
      <c r="C174" s="344">
        <v>8395.3268478999998</v>
      </c>
      <c r="D174" s="344">
        <v>44</v>
      </c>
      <c r="E174" s="333"/>
      <c r="F174" s="390">
        <v>0.26041933347998014</v>
      </c>
      <c r="G174" s="390">
        <v>2.0091324200913242E-2</v>
      </c>
    </row>
    <row r="175" spans="1:7" x14ac:dyDescent="0.25">
      <c r="A175" s="318" t="s">
        <v>932</v>
      </c>
      <c r="B175" s="349" t="s">
        <v>10</v>
      </c>
      <c r="C175" s="344">
        <v>32237.724963478544</v>
      </c>
      <c r="D175" s="344">
        <v>2190</v>
      </c>
      <c r="E175" s="360"/>
      <c r="F175" s="391">
        <v>1</v>
      </c>
      <c r="G175" s="391">
        <v>0.99999999999999989</v>
      </c>
    </row>
    <row r="176" spans="1:7" ht="15" customHeight="1" x14ac:dyDescent="0.25">
      <c r="A176" s="340"/>
      <c r="B176" s="341" t="s">
        <v>933</v>
      </c>
      <c r="C176" s="340" t="s">
        <v>843</v>
      </c>
      <c r="D176" s="340" t="s">
        <v>844</v>
      </c>
      <c r="E176" s="340"/>
      <c r="F176" s="340" t="s">
        <v>720</v>
      </c>
      <c r="G176" s="340" t="s">
        <v>845</v>
      </c>
    </row>
    <row r="177" spans="1:7" x14ac:dyDescent="0.25">
      <c r="A177" s="318" t="s">
        <v>934</v>
      </c>
      <c r="B177" s="318" t="s">
        <v>858</v>
      </c>
      <c r="C177" s="382" t="s">
        <v>472</v>
      </c>
      <c r="G177" s="318"/>
    </row>
    <row r="178" spans="1:7" x14ac:dyDescent="0.25">
      <c r="G178" s="318"/>
    </row>
    <row r="179" spans="1:7" x14ac:dyDescent="0.25">
      <c r="B179" s="338" t="s">
        <v>859</v>
      </c>
      <c r="G179" s="318"/>
    </row>
    <row r="180" spans="1:7" x14ac:dyDescent="0.25">
      <c r="A180" s="318" t="s">
        <v>935</v>
      </c>
      <c r="B180" s="318" t="s">
        <v>861</v>
      </c>
      <c r="C180" s="318" t="s">
        <v>472</v>
      </c>
      <c r="D180" s="318" t="s">
        <v>472</v>
      </c>
      <c r="F180" s="318" t="s">
        <v>472</v>
      </c>
      <c r="G180" s="318" t="s">
        <v>472</v>
      </c>
    </row>
    <row r="181" spans="1:7" x14ac:dyDescent="0.25">
      <c r="A181" s="318" t="s">
        <v>936</v>
      </c>
      <c r="B181" s="318" t="s">
        <v>863</v>
      </c>
      <c r="C181" s="318" t="s">
        <v>472</v>
      </c>
      <c r="D181" s="318" t="s">
        <v>472</v>
      </c>
      <c r="F181" s="318" t="s">
        <v>472</v>
      </c>
      <c r="G181" s="318" t="s">
        <v>472</v>
      </c>
    </row>
    <row r="182" spans="1:7" x14ac:dyDescent="0.25">
      <c r="A182" s="318" t="s">
        <v>937</v>
      </c>
      <c r="B182" s="318" t="s">
        <v>865</v>
      </c>
      <c r="C182" s="318" t="s">
        <v>472</v>
      </c>
      <c r="D182" s="318" t="s">
        <v>472</v>
      </c>
      <c r="F182" s="318" t="s">
        <v>472</v>
      </c>
      <c r="G182" s="318" t="s">
        <v>472</v>
      </c>
    </row>
    <row r="183" spans="1:7" x14ac:dyDescent="0.25">
      <c r="A183" s="318" t="s">
        <v>938</v>
      </c>
      <c r="B183" s="318" t="s">
        <v>867</v>
      </c>
      <c r="C183" s="318" t="s">
        <v>472</v>
      </c>
      <c r="D183" s="318" t="s">
        <v>472</v>
      </c>
      <c r="F183" s="318" t="s">
        <v>472</v>
      </c>
      <c r="G183" s="318" t="s">
        <v>472</v>
      </c>
    </row>
    <row r="184" spans="1:7" x14ac:dyDescent="0.25">
      <c r="A184" s="318" t="s">
        <v>939</v>
      </c>
      <c r="B184" s="318" t="s">
        <v>869</v>
      </c>
      <c r="C184" s="318" t="s">
        <v>472</v>
      </c>
      <c r="D184" s="318" t="s">
        <v>472</v>
      </c>
      <c r="F184" s="318" t="s">
        <v>472</v>
      </c>
      <c r="G184" s="318" t="s">
        <v>472</v>
      </c>
    </row>
    <row r="185" spans="1:7" x14ac:dyDescent="0.25">
      <c r="A185" s="318" t="s">
        <v>940</v>
      </c>
      <c r="B185" s="318" t="s">
        <v>871</v>
      </c>
      <c r="C185" s="318" t="s">
        <v>472</v>
      </c>
      <c r="D185" s="318" t="s">
        <v>472</v>
      </c>
      <c r="F185" s="318" t="s">
        <v>472</v>
      </c>
      <c r="G185" s="318" t="s">
        <v>472</v>
      </c>
    </row>
    <row r="186" spans="1:7" x14ac:dyDescent="0.25">
      <c r="A186" s="318" t="s">
        <v>941</v>
      </c>
      <c r="B186" s="318" t="s">
        <v>873</v>
      </c>
      <c r="C186" s="318" t="s">
        <v>472</v>
      </c>
      <c r="D186" s="318" t="s">
        <v>472</v>
      </c>
      <c r="F186" s="318" t="s">
        <v>472</v>
      </c>
      <c r="G186" s="318" t="s">
        <v>472</v>
      </c>
    </row>
    <row r="187" spans="1:7" x14ac:dyDescent="0.25">
      <c r="A187" s="318" t="s">
        <v>942</v>
      </c>
      <c r="B187" s="318" t="s">
        <v>875</v>
      </c>
      <c r="C187" s="318" t="s">
        <v>472</v>
      </c>
      <c r="D187" s="318" t="s">
        <v>472</v>
      </c>
      <c r="F187" s="318" t="s">
        <v>472</v>
      </c>
      <c r="G187" s="318" t="s">
        <v>472</v>
      </c>
    </row>
    <row r="188" spans="1:7" x14ac:dyDescent="0.25">
      <c r="A188" s="318" t="s">
        <v>943</v>
      </c>
      <c r="B188" s="349" t="s">
        <v>10</v>
      </c>
      <c r="C188" s="318" t="s">
        <v>472</v>
      </c>
      <c r="D188" s="318" t="s">
        <v>472</v>
      </c>
      <c r="F188" s="318" t="s">
        <v>472</v>
      </c>
      <c r="G188" s="318" t="s">
        <v>472</v>
      </c>
    </row>
    <row r="189" spans="1:7" ht="15" customHeight="1" x14ac:dyDescent="0.25">
      <c r="A189" s="340"/>
      <c r="B189" s="341" t="s">
        <v>944</v>
      </c>
      <c r="C189" s="340" t="s">
        <v>843</v>
      </c>
      <c r="D189" s="340" t="s">
        <v>844</v>
      </c>
      <c r="E189" s="340"/>
      <c r="F189" s="340" t="s">
        <v>720</v>
      </c>
      <c r="G189" s="340" t="s">
        <v>845</v>
      </c>
    </row>
    <row r="190" spans="1:7" x14ac:dyDescent="0.25">
      <c r="A190" s="318" t="s">
        <v>945</v>
      </c>
      <c r="B190" s="318" t="s">
        <v>858</v>
      </c>
      <c r="C190" s="382">
        <v>0.59837747608050618</v>
      </c>
      <c r="G190" s="318"/>
    </row>
    <row r="191" spans="1:7" x14ac:dyDescent="0.25">
      <c r="G191" s="318"/>
    </row>
    <row r="192" spans="1:7" x14ac:dyDescent="0.25">
      <c r="B192" s="338" t="s">
        <v>859</v>
      </c>
      <c r="G192" s="318"/>
    </row>
    <row r="193" spans="1:7" x14ac:dyDescent="0.25">
      <c r="A193" s="318" t="s">
        <v>946</v>
      </c>
      <c r="B193" s="318" t="s">
        <v>861</v>
      </c>
      <c r="C193" s="344">
        <v>20670.463945317053</v>
      </c>
      <c r="D193" s="318" t="s">
        <v>472</v>
      </c>
      <c r="F193" s="390">
        <v>0.64118866851597667</v>
      </c>
      <c r="G193" s="318" t="s">
        <v>472</v>
      </c>
    </row>
    <row r="194" spans="1:7" x14ac:dyDescent="0.25">
      <c r="A194" s="318" t="s">
        <v>947</v>
      </c>
      <c r="B194" s="318" t="s">
        <v>863</v>
      </c>
      <c r="C194" s="344">
        <v>4673.098976684968</v>
      </c>
      <c r="D194" s="318" t="s">
        <v>472</v>
      </c>
      <c r="F194" s="390">
        <v>0.14495746774870219</v>
      </c>
      <c r="G194" s="318" t="s">
        <v>472</v>
      </c>
    </row>
    <row r="195" spans="1:7" x14ac:dyDescent="0.25">
      <c r="A195" s="318" t="s">
        <v>948</v>
      </c>
      <c r="B195" s="318" t="s">
        <v>865</v>
      </c>
      <c r="C195" s="344">
        <v>3586.4831520810981</v>
      </c>
      <c r="D195" s="318" t="s">
        <v>472</v>
      </c>
      <c r="F195" s="390">
        <v>0.11125112445571622</v>
      </c>
      <c r="G195" s="318" t="s">
        <v>472</v>
      </c>
    </row>
    <row r="196" spans="1:7" x14ac:dyDescent="0.25">
      <c r="A196" s="318" t="s">
        <v>949</v>
      </c>
      <c r="B196" s="318" t="s">
        <v>867</v>
      </c>
      <c r="C196" s="344">
        <v>1626.89527405998</v>
      </c>
      <c r="D196" s="318" t="s">
        <v>472</v>
      </c>
      <c r="F196" s="390">
        <v>5.0465573358636745E-2</v>
      </c>
      <c r="G196" s="318" t="s">
        <v>472</v>
      </c>
    </row>
    <row r="197" spans="1:7" x14ac:dyDescent="0.25">
      <c r="A197" s="318" t="s">
        <v>950</v>
      </c>
      <c r="B197" s="318" t="s">
        <v>869</v>
      </c>
      <c r="C197" s="344">
        <v>790.66745890899062</v>
      </c>
      <c r="D197" s="318" t="s">
        <v>472</v>
      </c>
      <c r="F197" s="390">
        <v>2.4526155608211257E-2</v>
      </c>
      <c r="G197" s="318" t="s">
        <v>472</v>
      </c>
    </row>
    <row r="198" spans="1:7" x14ac:dyDescent="0.25">
      <c r="A198" s="318" t="s">
        <v>951</v>
      </c>
      <c r="B198" s="318" t="s">
        <v>871</v>
      </c>
      <c r="C198" s="344">
        <v>401.26147306963492</v>
      </c>
      <c r="D198" s="318" t="s">
        <v>472</v>
      </c>
      <c r="F198" s="390">
        <v>1.2446953794792163E-2</v>
      </c>
      <c r="G198" s="318" t="s">
        <v>472</v>
      </c>
    </row>
    <row r="199" spans="1:7" x14ac:dyDescent="0.25">
      <c r="A199" s="318" t="s">
        <v>952</v>
      </c>
      <c r="B199" s="318" t="s">
        <v>873</v>
      </c>
      <c r="C199" s="344">
        <v>259.25539033880995</v>
      </c>
      <c r="D199" s="318" t="s">
        <v>472</v>
      </c>
      <c r="F199" s="390">
        <v>8.0419877839554531E-3</v>
      </c>
      <c r="G199" s="318" t="s">
        <v>472</v>
      </c>
    </row>
    <row r="200" spans="1:7" x14ac:dyDescent="0.25">
      <c r="A200" s="318" t="s">
        <v>953</v>
      </c>
      <c r="B200" s="318" t="s">
        <v>875</v>
      </c>
      <c r="C200" s="344">
        <v>229.5992930179824</v>
      </c>
      <c r="D200" s="318" t="s">
        <v>472</v>
      </c>
      <c r="F200" s="390">
        <v>7.1220687340093304E-3</v>
      </c>
      <c r="G200" s="318" t="s">
        <v>472</v>
      </c>
    </row>
    <row r="201" spans="1:7" x14ac:dyDescent="0.25">
      <c r="A201" s="318" t="s">
        <v>954</v>
      </c>
      <c r="B201" s="349" t="s">
        <v>10</v>
      </c>
      <c r="C201" s="344">
        <v>32237.724963478515</v>
      </c>
      <c r="D201" s="318" t="s">
        <v>472</v>
      </c>
      <c r="F201" s="346">
        <v>1</v>
      </c>
      <c r="G201" s="318" t="s">
        <v>472</v>
      </c>
    </row>
    <row r="202" spans="1:7" x14ac:dyDescent="0.25">
      <c r="A202" s="318" t="s">
        <v>955</v>
      </c>
      <c r="B202" s="366" t="s">
        <v>877</v>
      </c>
      <c r="C202" s="344">
        <v>136.62710637834408</v>
      </c>
      <c r="D202" s="318" t="s">
        <v>472</v>
      </c>
      <c r="F202" s="390">
        <v>4.2381125384352101E-3</v>
      </c>
      <c r="G202" s="318" t="s">
        <v>472</v>
      </c>
    </row>
    <row r="203" spans="1:7" x14ac:dyDescent="0.25">
      <c r="A203" s="318" t="s">
        <v>956</v>
      </c>
      <c r="B203" s="366" t="s">
        <v>878</v>
      </c>
      <c r="C203" s="344">
        <v>62.201349213193303</v>
      </c>
      <c r="D203" s="318" t="s">
        <v>472</v>
      </c>
      <c r="F203" s="390">
        <v>1.9294583995508364E-3</v>
      </c>
      <c r="G203" s="318" t="s">
        <v>472</v>
      </c>
    </row>
    <row r="204" spans="1:7" x14ac:dyDescent="0.25">
      <c r="A204" s="318" t="s">
        <v>957</v>
      </c>
      <c r="B204" s="366" t="s">
        <v>879</v>
      </c>
      <c r="C204" s="344">
        <v>17.149473605886175</v>
      </c>
      <c r="D204" s="318" t="s">
        <v>472</v>
      </c>
      <c r="F204" s="390">
        <v>5.3196910220291527E-4</v>
      </c>
      <c r="G204" s="318" t="s">
        <v>472</v>
      </c>
    </row>
    <row r="205" spans="1:7" x14ac:dyDescent="0.25">
      <c r="A205" s="318" t="s">
        <v>958</v>
      </c>
      <c r="B205" s="366" t="s">
        <v>880</v>
      </c>
      <c r="C205" s="344">
        <v>9.642800893318805</v>
      </c>
      <c r="D205" s="318" t="s">
        <v>472</v>
      </c>
      <c r="F205" s="390">
        <v>2.9911542778663643E-4</v>
      </c>
      <c r="G205" s="318" t="s">
        <v>472</v>
      </c>
    </row>
    <row r="206" spans="1:7" x14ac:dyDescent="0.25">
      <c r="A206" s="318" t="s">
        <v>959</v>
      </c>
      <c r="B206" s="366" t="s">
        <v>881</v>
      </c>
      <c r="C206" s="344">
        <v>3.9785629272400009</v>
      </c>
      <c r="D206" s="318" t="s">
        <v>472</v>
      </c>
      <c r="F206" s="390">
        <v>1.2341326603373026E-4</v>
      </c>
      <c r="G206" s="318" t="s">
        <v>472</v>
      </c>
    </row>
    <row r="207" spans="1:7" x14ac:dyDescent="0.25">
      <c r="A207" s="318" t="s">
        <v>960</v>
      </c>
      <c r="B207" s="366" t="s">
        <v>882</v>
      </c>
      <c r="C207" s="344">
        <v>0</v>
      </c>
      <c r="D207" s="318" t="s">
        <v>472</v>
      </c>
      <c r="F207" s="390">
        <v>0</v>
      </c>
      <c r="G207" s="318" t="s">
        <v>472</v>
      </c>
    </row>
    <row r="208" spans="1:7" ht="15" customHeight="1" x14ac:dyDescent="0.25">
      <c r="A208" s="340"/>
      <c r="B208" s="341" t="s">
        <v>961</v>
      </c>
      <c r="C208" s="340" t="s">
        <v>962</v>
      </c>
      <c r="D208" s="340"/>
      <c r="E208" s="340"/>
      <c r="F208" s="340"/>
      <c r="G208" s="343"/>
    </row>
    <row r="209" spans="1:7" x14ac:dyDescent="0.25">
      <c r="A209" s="318" t="s">
        <v>963</v>
      </c>
      <c r="B209" s="338" t="s">
        <v>964</v>
      </c>
      <c r="C209" s="346">
        <v>0</v>
      </c>
      <c r="G209" s="318"/>
    </row>
    <row r="210" spans="1:7" x14ac:dyDescent="0.25">
      <c r="A210" s="318" t="s">
        <v>965</v>
      </c>
      <c r="B210" s="338" t="s">
        <v>966</v>
      </c>
      <c r="C210" s="346">
        <v>0.85691083223995301</v>
      </c>
      <c r="G210" s="318"/>
    </row>
    <row r="211" spans="1:7" x14ac:dyDescent="0.25">
      <c r="A211" s="318" t="s">
        <v>967</v>
      </c>
      <c r="B211" s="338" t="s">
        <v>968</v>
      </c>
      <c r="C211" s="346">
        <v>0</v>
      </c>
      <c r="G211" s="318"/>
    </row>
    <row r="212" spans="1:7" x14ac:dyDescent="0.25">
      <c r="A212" s="318" t="s">
        <v>969</v>
      </c>
      <c r="B212" s="338" t="s">
        <v>970</v>
      </c>
      <c r="C212" s="346">
        <v>0</v>
      </c>
      <c r="G212" s="318"/>
    </row>
    <row r="213" spans="1:7" x14ac:dyDescent="0.25">
      <c r="A213" s="318" t="s">
        <v>971</v>
      </c>
      <c r="B213" s="338" t="s">
        <v>972</v>
      </c>
      <c r="C213" s="346">
        <v>4.4450001999974537E-2</v>
      </c>
      <c r="G213" s="318"/>
    </row>
    <row r="214" spans="1:7" x14ac:dyDescent="0.25">
      <c r="A214" s="318" t="s">
        <v>973</v>
      </c>
      <c r="B214" s="338" t="s">
        <v>50</v>
      </c>
      <c r="C214" s="346">
        <v>1.3098754036776038E-3</v>
      </c>
      <c r="G214" s="318"/>
    </row>
    <row r="215" spans="1:7" x14ac:dyDescent="0.25">
      <c r="A215" s="318" t="s">
        <v>974</v>
      </c>
      <c r="B215" s="338" t="s">
        <v>975</v>
      </c>
      <c r="C215" s="346">
        <v>0</v>
      </c>
      <c r="G215" s="318"/>
    </row>
    <row r="216" spans="1:7" x14ac:dyDescent="0.25">
      <c r="A216" s="318" t="s">
        <v>976</v>
      </c>
      <c r="B216" s="338" t="s">
        <v>977</v>
      </c>
      <c r="C216" s="346">
        <v>2.26917968755158E-3</v>
      </c>
      <c r="G216" s="318"/>
    </row>
    <row r="217" spans="1:7" x14ac:dyDescent="0.25">
      <c r="A217" s="318" t="s">
        <v>978</v>
      </c>
      <c r="B217" s="338" t="s">
        <v>979</v>
      </c>
      <c r="C217" s="346">
        <v>0</v>
      </c>
      <c r="G217" s="318"/>
    </row>
    <row r="218" spans="1:7" x14ac:dyDescent="0.25">
      <c r="A218" s="318" t="s">
        <v>980</v>
      </c>
      <c r="B218" s="338" t="s">
        <v>9</v>
      </c>
      <c r="C218" s="346">
        <v>9.5060110668843234E-2</v>
      </c>
      <c r="G218" s="318"/>
    </row>
  </sheetData>
  <hyperlinks>
    <hyperlink ref="B6" location="'B1. HTT Mortgage Assets'!B10" display="7. Mortgage Assets"/>
    <hyperlink ref="B7" location="'B1. HTT Mortgage Assets'!B166" display="7.A Residential Cover Pool"/>
    <hyperlink ref="B8" location="'B1. HTT Mortgage Assets'!B266" display="7.B Commercial Cover Pool"/>
    <hyperlink ref="B84" location="'2. Harmonised Glossary'!A9" display="Breakdown by Interest Rate"/>
    <hyperlink ref="B104" location="'2. Harmonised Glossary'!A14" display="Non-Performing Loans (NPLs)"/>
    <hyperlink ref="B11" location="'2. Harmonised Glossary'!A12" display="Property Type Information"/>
    <hyperlink ref="B118" location="'2. Harmonised Glossary'!A288" display="Loan to Value (LTV) Information - Un-indexed"/>
    <hyperlink ref="B131" location="'2. Harmonised Glossary'!A11" display="Loan to Value (LTV) Information - Indexed"/>
    <hyperlink ref="B176" location="'2. Harmonised Glossary'!A11" display="Loan to Value (LTV) Information - Un-indexed"/>
    <hyperlink ref="B189" location="'2. Harmonised Glossary'!A11" display="Loan to Value (LTV) Information - Indexed"/>
  </hyperlinks>
  <printOptions horizontalCentered="1"/>
  <pageMargins left="0.19685039370078741" right="0.19685039370078741" top="0.74803149606299213" bottom="0.74803149606299213" header="0.31496062992125984" footer="0.31496062992125984"/>
  <pageSetup paperSize="9" scale="46" fitToHeight="0" orientation="portrait" r:id="rId1"/>
  <headerFooter>
    <oddHeader>&amp;R&amp;G</oddHeader>
  </headerFooter>
  <rowBreaks count="2" manualBreakCount="2">
    <brk id="105" max="6" man="1"/>
    <brk id="163" max="6"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pageSetUpPr fitToPage="1"/>
  </sheetPr>
  <dimension ref="A1:M384"/>
  <sheetViews>
    <sheetView zoomScale="70" zoomScaleNormal="70" zoomScaleSheetLayoutView="40" zoomScalePageLayoutView="40" workbookViewId="0">
      <selection activeCell="P13" sqref="P13"/>
    </sheetView>
  </sheetViews>
  <sheetFormatPr defaultColWidth="11.42578125" defaultRowHeight="15" outlineLevelRow="1" x14ac:dyDescent="0.25"/>
  <cols>
    <col min="1" max="1" width="16.28515625" customWidth="1"/>
    <col min="2" max="2" width="64.28515625" style="318" customWidth="1"/>
    <col min="3" max="3" width="88.28515625" style="296" customWidth="1"/>
    <col min="4" max="13" width="11.42578125" style="296"/>
  </cols>
  <sheetData>
    <row r="1" spans="1:3" ht="31.5" x14ac:dyDescent="0.25">
      <c r="A1" s="315" t="s">
        <v>981</v>
      </c>
      <c r="B1" s="315"/>
      <c r="C1" s="316"/>
    </row>
    <row r="2" spans="1:3" x14ac:dyDescent="0.25">
      <c r="B2" s="316"/>
      <c r="C2" s="316"/>
    </row>
    <row r="3" spans="1:3" x14ac:dyDescent="0.25">
      <c r="A3" s="383" t="s">
        <v>982</v>
      </c>
      <c r="B3" s="384"/>
      <c r="C3" s="316"/>
    </row>
    <row r="4" spans="1:3" x14ac:dyDescent="0.25">
      <c r="C4" s="316"/>
    </row>
    <row r="5" spans="1:3" ht="37.5" x14ac:dyDescent="0.25">
      <c r="A5" s="330" t="s">
        <v>441</v>
      </c>
      <c r="B5" s="330" t="s">
        <v>983</v>
      </c>
      <c r="C5" s="385" t="s">
        <v>984</v>
      </c>
    </row>
    <row r="6" spans="1:3" x14ac:dyDescent="0.25">
      <c r="A6" s="398" t="s">
        <v>985</v>
      </c>
      <c r="B6" s="333" t="s">
        <v>986</v>
      </c>
      <c r="C6" s="318" t="s">
        <v>987</v>
      </c>
    </row>
    <row r="7" spans="1:3" x14ac:dyDescent="0.25">
      <c r="A7" s="398" t="s">
        <v>988</v>
      </c>
      <c r="B7" s="333" t="s">
        <v>989</v>
      </c>
      <c r="C7" s="318" t="s">
        <v>990</v>
      </c>
    </row>
    <row r="8" spans="1:3" x14ac:dyDescent="0.25">
      <c r="A8" s="398" t="s">
        <v>991</v>
      </c>
      <c r="B8" s="333" t="s">
        <v>992</v>
      </c>
      <c r="C8" s="318" t="s">
        <v>993</v>
      </c>
    </row>
    <row r="9" spans="1:3" ht="381.75" customHeight="1" x14ac:dyDescent="0.25">
      <c r="A9" s="405" t="s">
        <v>994</v>
      </c>
      <c r="B9" s="406" t="s">
        <v>995</v>
      </c>
      <c r="C9" s="407" t="s">
        <v>996</v>
      </c>
    </row>
    <row r="10" spans="1:3" ht="166.5" customHeight="1" x14ac:dyDescent="0.25">
      <c r="A10" s="405"/>
      <c r="B10" s="406"/>
      <c r="C10" s="407"/>
    </row>
    <row r="11" spans="1:3" ht="57.75" customHeight="1" x14ac:dyDescent="0.25">
      <c r="A11" s="398" t="s">
        <v>997</v>
      </c>
      <c r="B11" s="333" t="s">
        <v>998</v>
      </c>
      <c r="C11" s="318" t="s">
        <v>999</v>
      </c>
    </row>
    <row r="12" spans="1:3" ht="90.75" customHeight="1" x14ac:dyDescent="0.25">
      <c r="A12" s="398" t="s">
        <v>1000</v>
      </c>
      <c r="B12" s="333" t="s">
        <v>1001</v>
      </c>
      <c r="C12" s="318" t="s">
        <v>999</v>
      </c>
    </row>
    <row r="13" spans="1:3" ht="48" customHeight="1" x14ac:dyDescent="0.25">
      <c r="A13" s="398" t="s">
        <v>1002</v>
      </c>
      <c r="B13" s="333" t="s">
        <v>1003</v>
      </c>
      <c r="C13" s="318" t="s">
        <v>1004</v>
      </c>
    </row>
    <row r="14" spans="1:3" ht="21.75" customHeight="1" x14ac:dyDescent="0.25">
      <c r="A14" s="398" t="s">
        <v>1005</v>
      </c>
      <c r="B14" s="333" t="s">
        <v>1006</v>
      </c>
      <c r="C14" s="318"/>
    </row>
    <row r="15" spans="1:3" ht="57" customHeight="1" x14ac:dyDescent="0.25">
      <c r="A15" s="398" t="s">
        <v>1007</v>
      </c>
      <c r="B15" s="333" t="s">
        <v>1008</v>
      </c>
      <c r="C15" s="318"/>
    </row>
    <row r="16" spans="1:3" ht="39.75" customHeight="1" x14ac:dyDescent="0.25">
      <c r="A16" s="398" t="s">
        <v>1009</v>
      </c>
      <c r="B16" s="333" t="s">
        <v>1010</v>
      </c>
      <c r="C16" s="318" t="s">
        <v>1011</v>
      </c>
    </row>
    <row r="17" spans="1:3" ht="58.5" customHeight="1" x14ac:dyDescent="0.25">
      <c r="A17" s="398" t="s">
        <v>1012</v>
      </c>
      <c r="B17" s="339" t="s">
        <v>1013</v>
      </c>
      <c r="C17" s="318" t="s">
        <v>249</v>
      </c>
    </row>
    <row r="18" spans="1:3" ht="37.5" customHeight="1" x14ac:dyDescent="0.25">
      <c r="A18" s="398" t="s">
        <v>1014</v>
      </c>
      <c r="B18" s="339" t="s">
        <v>1015</v>
      </c>
      <c r="C18" s="318"/>
    </row>
    <row r="19" spans="1:3" ht="43.5" customHeight="1" x14ac:dyDescent="0.25">
      <c r="A19" s="398" t="s">
        <v>1016</v>
      </c>
      <c r="B19" s="339" t="s">
        <v>1017</v>
      </c>
      <c r="C19" s="318" t="s">
        <v>268</v>
      </c>
    </row>
    <row r="20" spans="1:3" hidden="1" outlineLevel="1" x14ac:dyDescent="0.25">
      <c r="A20" s="398" t="s">
        <v>1018</v>
      </c>
      <c r="B20" s="339" t="s">
        <v>1019</v>
      </c>
      <c r="C20" s="318" t="s">
        <v>472</v>
      </c>
    </row>
    <row r="21" spans="1:3" hidden="1" outlineLevel="1" x14ac:dyDescent="0.25">
      <c r="A21" s="398" t="s">
        <v>1020</v>
      </c>
      <c r="B21" s="381"/>
      <c r="C21" s="318"/>
    </row>
    <row r="22" spans="1:3" hidden="1" outlineLevel="1" x14ac:dyDescent="0.25">
      <c r="A22" s="398" t="s">
        <v>1021</v>
      </c>
      <c r="B22" s="381"/>
      <c r="C22" s="318"/>
    </row>
    <row r="23" spans="1:3" hidden="1" outlineLevel="1" x14ac:dyDescent="0.25">
      <c r="A23" s="398" t="s">
        <v>1022</v>
      </c>
      <c r="B23" s="381"/>
      <c r="C23" s="318"/>
    </row>
    <row r="24" spans="1:3" hidden="1" outlineLevel="1" x14ac:dyDescent="0.25">
      <c r="A24" s="398" t="s">
        <v>1023</v>
      </c>
      <c r="B24" s="381"/>
      <c r="C24" s="318"/>
    </row>
    <row r="25" spans="1:3" ht="18.75" collapsed="1" x14ac:dyDescent="0.25">
      <c r="A25" s="330"/>
      <c r="B25" s="330" t="s">
        <v>1024</v>
      </c>
      <c r="C25" s="385" t="s">
        <v>1025</v>
      </c>
    </row>
    <row r="26" spans="1:3" x14ac:dyDescent="0.25">
      <c r="A26" s="398" t="s">
        <v>1026</v>
      </c>
      <c r="B26" s="339" t="s">
        <v>1027</v>
      </c>
      <c r="C26" s="318" t="s">
        <v>472</v>
      </c>
    </row>
    <row r="27" spans="1:3" x14ac:dyDescent="0.25">
      <c r="A27" s="398" t="s">
        <v>1028</v>
      </c>
      <c r="B27" s="339" t="s">
        <v>1029</v>
      </c>
      <c r="C27" s="318" t="s">
        <v>993</v>
      </c>
    </row>
    <row r="28" spans="1:3" x14ac:dyDescent="0.25">
      <c r="A28" s="398" t="s">
        <v>1030</v>
      </c>
      <c r="B28" s="339" t="s">
        <v>1031</v>
      </c>
      <c r="C28" s="318" t="s">
        <v>1032</v>
      </c>
    </row>
    <row r="29" spans="1:3" hidden="1" outlineLevel="1" x14ac:dyDescent="0.25">
      <c r="A29" s="398" t="s">
        <v>1026</v>
      </c>
      <c r="B29" s="338"/>
      <c r="C29" s="318"/>
    </row>
    <row r="30" spans="1:3" hidden="1" outlineLevel="1" x14ac:dyDescent="0.25">
      <c r="A30" s="398" t="s">
        <v>1033</v>
      </c>
      <c r="B30" s="338"/>
      <c r="C30" s="318"/>
    </row>
    <row r="31" spans="1:3" hidden="1" outlineLevel="1" x14ac:dyDescent="0.25">
      <c r="A31" s="398" t="s">
        <v>1034</v>
      </c>
      <c r="B31" s="339"/>
      <c r="C31" s="318"/>
    </row>
    <row r="32" spans="1:3" ht="18.75" collapsed="1" x14ac:dyDescent="0.25">
      <c r="A32" s="330"/>
      <c r="B32" s="330" t="s">
        <v>1035</v>
      </c>
      <c r="C32" s="385" t="s">
        <v>984</v>
      </c>
    </row>
    <row r="33" spans="1:3" x14ac:dyDescent="0.25">
      <c r="A33" s="398" t="s">
        <v>1036</v>
      </c>
      <c r="B33" s="333" t="s">
        <v>1037</v>
      </c>
      <c r="C33" s="318" t="s">
        <v>637</v>
      </c>
    </row>
    <row r="34" spans="1:3" hidden="1" x14ac:dyDescent="0.25">
      <c r="A34" s="386" t="s">
        <v>1038</v>
      </c>
      <c r="B34" s="338"/>
    </row>
    <row r="35" spans="1:3" hidden="1" x14ac:dyDescent="0.25">
      <c r="A35" s="386" t="s">
        <v>1039</v>
      </c>
      <c r="B35" s="338"/>
    </row>
    <row r="36" spans="1:3" hidden="1" x14ac:dyDescent="0.25">
      <c r="A36" s="386" t="s">
        <v>1040</v>
      </c>
      <c r="B36" s="338"/>
    </row>
    <row r="37" spans="1:3" hidden="1" x14ac:dyDescent="0.25">
      <c r="A37" s="386" t="s">
        <v>1041</v>
      </c>
      <c r="B37" s="338"/>
    </row>
    <row r="38" spans="1:3" hidden="1" x14ac:dyDescent="0.25">
      <c r="A38" s="386" t="s">
        <v>1042</v>
      </c>
      <c r="B38" s="338"/>
    </row>
    <row r="39" spans="1:3" x14ac:dyDescent="0.25">
      <c r="B39" s="338"/>
    </row>
    <row r="40" spans="1:3" x14ac:dyDescent="0.25">
      <c r="B40" s="338"/>
    </row>
    <row r="41" spans="1:3" x14ac:dyDescent="0.25">
      <c r="B41" s="338"/>
    </row>
    <row r="42" spans="1:3" x14ac:dyDescent="0.25">
      <c r="B42" s="338"/>
    </row>
    <row r="43" spans="1:3" x14ac:dyDescent="0.25">
      <c r="B43" s="338"/>
    </row>
    <row r="44" spans="1:3" x14ac:dyDescent="0.25">
      <c r="B44" s="338"/>
    </row>
    <row r="45" spans="1:3" x14ac:dyDescent="0.25">
      <c r="B45" s="338"/>
    </row>
    <row r="46" spans="1:3" x14ac:dyDescent="0.25">
      <c r="B46" s="338"/>
    </row>
    <row r="47" spans="1:3" x14ac:dyDescent="0.25">
      <c r="B47" s="338"/>
    </row>
    <row r="48" spans="1:3" x14ac:dyDescent="0.25">
      <c r="B48" s="338"/>
    </row>
    <row r="49" spans="2:2" x14ac:dyDescent="0.25">
      <c r="B49" s="338"/>
    </row>
    <row r="50" spans="2:2" x14ac:dyDescent="0.25">
      <c r="B50" s="338"/>
    </row>
    <row r="51" spans="2:2" x14ac:dyDescent="0.25">
      <c r="B51" s="338"/>
    </row>
    <row r="52" spans="2:2" x14ac:dyDescent="0.25">
      <c r="B52" s="338"/>
    </row>
    <row r="53" spans="2:2" x14ac:dyDescent="0.25">
      <c r="B53" s="338"/>
    </row>
    <row r="54" spans="2:2" x14ac:dyDescent="0.25">
      <c r="B54" s="338"/>
    </row>
    <row r="55" spans="2:2" x14ac:dyDescent="0.25">
      <c r="B55" s="338"/>
    </row>
    <row r="56" spans="2:2" x14ac:dyDescent="0.25">
      <c r="B56" s="338"/>
    </row>
    <row r="57" spans="2:2" x14ac:dyDescent="0.25">
      <c r="B57" s="338"/>
    </row>
    <row r="58" spans="2:2" x14ac:dyDescent="0.25">
      <c r="B58" s="338"/>
    </row>
    <row r="59" spans="2:2" x14ac:dyDescent="0.25">
      <c r="B59" s="338"/>
    </row>
    <row r="60" spans="2:2" x14ac:dyDescent="0.25">
      <c r="B60" s="338"/>
    </row>
    <row r="61" spans="2:2" x14ac:dyDescent="0.25">
      <c r="B61" s="338"/>
    </row>
    <row r="62" spans="2:2" x14ac:dyDescent="0.25">
      <c r="B62" s="338"/>
    </row>
    <row r="63" spans="2:2" x14ac:dyDescent="0.25">
      <c r="B63" s="338"/>
    </row>
    <row r="64" spans="2:2" x14ac:dyDescent="0.25">
      <c r="B64" s="338"/>
    </row>
    <row r="65" spans="2:2" x14ac:dyDescent="0.25">
      <c r="B65" s="338"/>
    </row>
    <row r="66" spans="2:2" x14ac:dyDescent="0.25">
      <c r="B66" s="338"/>
    </row>
    <row r="67" spans="2:2" x14ac:dyDescent="0.25">
      <c r="B67" s="338"/>
    </row>
    <row r="68" spans="2:2" x14ac:dyDescent="0.25">
      <c r="B68" s="338"/>
    </row>
    <row r="69" spans="2:2" x14ac:dyDescent="0.25">
      <c r="B69" s="338"/>
    </row>
    <row r="70" spans="2:2" x14ac:dyDescent="0.25">
      <c r="B70" s="338"/>
    </row>
    <row r="71" spans="2:2" x14ac:dyDescent="0.25">
      <c r="B71" s="338"/>
    </row>
    <row r="72" spans="2:2" x14ac:dyDescent="0.25">
      <c r="B72" s="338"/>
    </row>
    <row r="73" spans="2:2" x14ac:dyDescent="0.25">
      <c r="B73" s="338"/>
    </row>
    <row r="74" spans="2:2" x14ac:dyDescent="0.25">
      <c r="B74" s="338"/>
    </row>
    <row r="75" spans="2:2" x14ac:dyDescent="0.25">
      <c r="B75" s="338"/>
    </row>
    <row r="76" spans="2:2" x14ac:dyDescent="0.25">
      <c r="B76" s="338"/>
    </row>
    <row r="77" spans="2:2" x14ac:dyDescent="0.25">
      <c r="B77" s="338"/>
    </row>
    <row r="78" spans="2:2" x14ac:dyDescent="0.25">
      <c r="B78" s="338"/>
    </row>
    <row r="79" spans="2:2" x14ac:dyDescent="0.25">
      <c r="B79" s="338"/>
    </row>
    <row r="80" spans="2:2" x14ac:dyDescent="0.25">
      <c r="B80" s="338"/>
    </row>
    <row r="81" spans="2:2" x14ac:dyDescent="0.25">
      <c r="B81" s="338"/>
    </row>
    <row r="82" spans="2:2" x14ac:dyDescent="0.25">
      <c r="B82" s="338"/>
    </row>
    <row r="83" spans="2:2" x14ac:dyDescent="0.25">
      <c r="B83" s="338"/>
    </row>
    <row r="84" spans="2:2" x14ac:dyDescent="0.25">
      <c r="B84" s="316"/>
    </row>
    <row r="85" spans="2:2" x14ac:dyDescent="0.25">
      <c r="B85" s="316"/>
    </row>
    <row r="86" spans="2:2" x14ac:dyDescent="0.25">
      <c r="B86" s="316"/>
    </row>
    <row r="87" spans="2:2" x14ac:dyDescent="0.25">
      <c r="B87" s="316"/>
    </row>
    <row r="88" spans="2:2" x14ac:dyDescent="0.25">
      <c r="B88" s="316"/>
    </row>
    <row r="89" spans="2:2" x14ac:dyDescent="0.25">
      <c r="B89" s="316"/>
    </row>
    <row r="90" spans="2:2" x14ac:dyDescent="0.25">
      <c r="B90" s="316"/>
    </row>
    <row r="91" spans="2:2" x14ac:dyDescent="0.25">
      <c r="B91" s="316"/>
    </row>
    <row r="92" spans="2:2" x14ac:dyDescent="0.25">
      <c r="B92" s="316"/>
    </row>
    <row r="93" spans="2:2" x14ac:dyDescent="0.25">
      <c r="B93" s="316"/>
    </row>
    <row r="94" spans="2:2" x14ac:dyDescent="0.25">
      <c r="B94" s="338"/>
    </row>
    <row r="95" spans="2:2" x14ac:dyDescent="0.25">
      <c r="B95" s="338"/>
    </row>
    <row r="96" spans="2:2" x14ac:dyDescent="0.25">
      <c r="B96" s="338"/>
    </row>
    <row r="97" spans="2:2" x14ac:dyDescent="0.25">
      <c r="B97" s="338"/>
    </row>
    <row r="98" spans="2:2" x14ac:dyDescent="0.25">
      <c r="B98" s="338"/>
    </row>
    <row r="99" spans="2:2" x14ac:dyDescent="0.25">
      <c r="B99" s="338"/>
    </row>
    <row r="100" spans="2:2" x14ac:dyDescent="0.25">
      <c r="B100" s="338"/>
    </row>
    <row r="101" spans="2:2" x14ac:dyDescent="0.25">
      <c r="B101" s="338"/>
    </row>
    <row r="102" spans="2:2" x14ac:dyDescent="0.25">
      <c r="B102" s="356"/>
    </row>
    <row r="103" spans="2:2" x14ac:dyDescent="0.25">
      <c r="B103" s="338"/>
    </row>
    <row r="104" spans="2:2" x14ac:dyDescent="0.25">
      <c r="B104" s="338"/>
    </row>
    <row r="105" spans="2:2" x14ac:dyDescent="0.25">
      <c r="B105" s="338"/>
    </row>
    <row r="106" spans="2:2" x14ac:dyDescent="0.25">
      <c r="B106" s="338"/>
    </row>
    <row r="107" spans="2:2" x14ac:dyDescent="0.25">
      <c r="B107" s="338"/>
    </row>
    <row r="108" spans="2:2" x14ac:dyDescent="0.25">
      <c r="B108" s="338"/>
    </row>
    <row r="109" spans="2:2" x14ac:dyDescent="0.25">
      <c r="B109" s="338"/>
    </row>
    <row r="110" spans="2:2" x14ac:dyDescent="0.25">
      <c r="B110" s="338"/>
    </row>
    <row r="111" spans="2:2" x14ac:dyDescent="0.25">
      <c r="B111" s="338"/>
    </row>
    <row r="112" spans="2:2" x14ac:dyDescent="0.25">
      <c r="B112" s="338"/>
    </row>
    <row r="113" spans="2:2" x14ac:dyDescent="0.25">
      <c r="B113" s="338"/>
    </row>
    <row r="114" spans="2:2" x14ac:dyDescent="0.25">
      <c r="B114" s="338"/>
    </row>
    <row r="115" spans="2:2" x14ac:dyDescent="0.25">
      <c r="B115" s="338"/>
    </row>
    <row r="116" spans="2:2" x14ac:dyDescent="0.25">
      <c r="B116" s="338"/>
    </row>
    <row r="117" spans="2:2" x14ac:dyDescent="0.25">
      <c r="B117" s="338"/>
    </row>
    <row r="118" spans="2:2" x14ac:dyDescent="0.25">
      <c r="B118" s="338"/>
    </row>
    <row r="119" spans="2:2" x14ac:dyDescent="0.25">
      <c r="B119" s="338"/>
    </row>
    <row r="121" spans="2:2" x14ac:dyDescent="0.25">
      <c r="B121" s="338"/>
    </row>
    <row r="122" spans="2:2" x14ac:dyDescent="0.25">
      <c r="B122" s="338"/>
    </row>
    <row r="123" spans="2:2" x14ac:dyDescent="0.25">
      <c r="B123" s="338"/>
    </row>
    <row r="128" spans="2:2" x14ac:dyDescent="0.25">
      <c r="B128" s="324"/>
    </row>
    <row r="129" spans="2:2" x14ac:dyDescent="0.25">
      <c r="B129" s="387"/>
    </row>
    <row r="135" spans="2:2" x14ac:dyDescent="0.25">
      <c r="B135" s="339"/>
    </row>
    <row r="136" spans="2:2" x14ac:dyDescent="0.25">
      <c r="B136" s="338"/>
    </row>
    <row r="138" spans="2:2" x14ac:dyDescent="0.25">
      <c r="B138" s="338"/>
    </row>
    <row r="139" spans="2:2" x14ac:dyDescent="0.25">
      <c r="B139" s="338"/>
    </row>
    <row r="140" spans="2:2" x14ac:dyDescent="0.25">
      <c r="B140" s="338"/>
    </row>
    <row r="141" spans="2:2" x14ac:dyDescent="0.25">
      <c r="B141" s="338"/>
    </row>
    <row r="142" spans="2:2" x14ac:dyDescent="0.25">
      <c r="B142" s="338"/>
    </row>
    <row r="143" spans="2:2" x14ac:dyDescent="0.25">
      <c r="B143" s="338"/>
    </row>
    <row r="144" spans="2:2" x14ac:dyDescent="0.25">
      <c r="B144" s="338"/>
    </row>
    <row r="145" spans="2:2" x14ac:dyDescent="0.25">
      <c r="B145" s="338"/>
    </row>
    <row r="146" spans="2:2" x14ac:dyDescent="0.25">
      <c r="B146" s="338"/>
    </row>
    <row r="147" spans="2:2" x14ac:dyDescent="0.25">
      <c r="B147" s="338"/>
    </row>
    <row r="148" spans="2:2" x14ac:dyDescent="0.25">
      <c r="B148" s="338"/>
    </row>
    <row r="149" spans="2:2" x14ac:dyDescent="0.25">
      <c r="B149" s="338"/>
    </row>
    <row r="246" spans="2:2" x14ac:dyDescent="0.25">
      <c r="B246" s="333"/>
    </row>
    <row r="247" spans="2:2" x14ac:dyDescent="0.25">
      <c r="B247" s="338"/>
    </row>
    <row r="248" spans="2:2" x14ac:dyDescent="0.25">
      <c r="B248" s="338"/>
    </row>
    <row r="251" spans="2:2" x14ac:dyDescent="0.25">
      <c r="B251" s="338"/>
    </row>
    <row r="267" spans="2:2" x14ac:dyDescent="0.25">
      <c r="B267" s="333"/>
    </row>
    <row r="297" spans="2:2" x14ac:dyDescent="0.25">
      <c r="B297" s="324"/>
    </row>
    <row r="298" spans="2:2" x14ac:dyDescent="0.25">
      <c r="B298" s="338"/>
    </row>
    <row r="300" spans="2:2" x14ac:dyDescent="0.25">
      <c r="B300" s="338"/>
    </row>
    <row r="301" spans="2:2" x14ac:dyDescent="0.25">
      <c r="B301" s="338"/>
    </row>
    <row r="302" spans="2:2" x14ac:dyDescent="0.25">
      <c r="B302" s="338"/>
    </row>
    <row r="303" spans="2:2" x14ac:dyDescent="0.25">
      <c r="B303" s="338"/>
    </row>
    <row r="304" spans="2:2" x14ac:dyDescent="0.25">
      <c r="B304" s="338"/>
    </row>
    <row r="305" spans="2:2" x14ac:dyDescent="0.25">
      <c r="B305" s="338"/>
    </row>
    <row r="306" spans="2:2" x14ac:dyDescent="0.25">
      <c r="B306" s="338"/>
    </row>
    <row r="307" spans="2:2" x14ac:dyDescent="0.25">
      <c r="B307" s="338"/>
    </row>
    <row r="308" spans="2:2" x14ac:dyDescent="0.25">
      <c r="B308" s="338"/>
    </row>
    <row r="309" spans="2:2" x14ac:dyDescent="0.25">
      <c r="B309" s="338"/>
    </row>
    <row r="310" spans="2:2" x14ac:dyDescent="0.25">
      <c r="B310" s="338"/>
    </row>
    <row r="311" spans="2:2" x14ac:dyDescent="0.25">
      <c r="B311" s="338"/>
    </row>
    <row r="323" spans="2:2" x14ac:dyDescent="0.25">
      <c r="B323" s="338"/>
    </row>
    <row r="324" spans="2:2" x14ac:dyDescent="0.25">
      <c r="B324" s="338"/>
    </row>
    <row r="325" spans="2:2" x14ac:dyDescent="0.25">
      <c r="B325" s="338"/>
    </row>
    <row r="326" spans="2:2" x14ac:dyDescent="0.25">
      <c r="B326" s="338"/>
    </row>
    <row r="327" spans="2:2" x14ac:dyDescent="0.25">
      <c r="B327" s="338"/>
    </row>
    <row r="328" spans="2:2" x14ac:dyDescent="0.25">
      <c r="B328" s="338"/>
    </row>
    <row r="329" spans="2:2" x14ac:dyDescent="0.25">
      <c r="B329" s="338"/>
    </row>
    <row r="330" spans="2:2" x14ac:dyDescent="0.25">
      <c r="B330" s="338"/>
    </row>
    <row r="331" spans="2:2" x14ac:dyDescent="0.25">
      <c r="B331" s="338"/>
    </row>
    <row r="333" spans="2:2" x14ac:dyDescent="0.25">
      <c r="B333" s="338"/>
    </row>
    <row r="334" spans="2:2" x14ac:dyDescent="0.25">
      <c r="B334" s="338"/>
    </row>
    <row r="335" spans="2:2" x14ac:dyDescent="0.25">
      <c r="B335" s="338"/>
    </row>
    <row r="336" spans="2:2" x14ac:dyDescent="0.25">
      <c r="B336" s="338"/>
    </row>
    <row r="337" spans="2:2" x14ac:dyDescent="0.25">
      <c r="B337" s="338"/>
    </row>
    <row r="339" spans="2:2" x14ac:dyDescent="0.25">
      <c r="B339" s="338"/>
    </row>
    <row r="342" spans="2:2" x14ac:dyDescent="0.25">
      <c r="B342" s="338"/>
    </row>
    <row r="345" spans="2:2" x14ac:dyDescent="0.25">
      <c r="B345" s="338"/>
    </row>
    <row r="346" spans="2:2" x14ac:dyDescent="0.25">
      <c r="B346" s="338"/>
    </row>
    <row r="347" spans="2:2" x14ac:dyDescent="0.25">
      <c r="B347" s="338"/>
    </row>
    <row r="348" spans="2:2" x14ac:dyDescent="0.25">
      <c r="B348" s="338"/>
    </row>
    <row r="349" spans="2:2" x14ac:dyDescent="0.25">
      <c r="B349" s="338"/>
    </row>
    <row r="350" spans="2:2" x14ac:dyDescent="0.25">
      <c r="B350" s="338"/>
    </row>
    <row r="351" spans="2:2" x14ac:dyDescent="0.25">
      <c r="B351" s="338"/>
    </row>
    <row r="352" spans="2:2" x14ac:dyDescent="0.25">
      <c r="B352" s="338"/>
    </row>
    <row r="353" spans="2:2" x14ac:dyDescent="0.25">
      <c r="B353" s="338"/>
    </row>
    <row r="354" spans="2:2" x14ac:dyDescent="0.25">
      <c r="B354" s="338"/>
    </row>
    <row r="355" spans="2:2" x14ac:dyDescent="0.25">
      <c r="B355" s="338"/>
    </row>
    <row r="356" spans="2:2" x14ac:dyDescent="0.25">
      <c r="B356" s="338"/>
    </row>
    <row r="357" spans="2:2" x14ac:dyDescent="0.25">
      <c r="B357" s="338"/>
    </row>
    <row r="358" spans="2:2" x14ac:dyDescent="0.25">
      <c r="B358" s="338"/>
    </row>
    <row r="359" spans="2:2" x14ac:dyDescent="0.25">
      <c r="B359" s="338"/>
    </row>
    <row r="360" spans="2:2" x14ac:dyDescent="0.25">
      <c r="B360" s="338"/>
    </row>
    <row r="361" spans="2:2" x14ac:dyDescent="0.25">
      <c r="B361" s="338"/>
    </row>
    <row r="362" spans="2:2" x14ac:dyDescent="0.25">
      <c r="B362" s="338"/>
    </row>
    <row r="363" spans="2:2" x14ac:dyDescent="0.25">
      <c r="B363" s="338"/>
    </row>
    <row r="367" spans="2:2" x14ac:dyDescent="0.25">
      <c r="B367" s="324"/>
    </row>
    <row r="384" spans="2:2" x14ac:dyDescent="0.25">
      <c r="B384" s="388"/>
    </row>
  </sheetData>
  <mergeCells count="3">
    <mergeCell ref="A9:A10"/>
    <mergeCell ref="B9:B10"/>
    <mergeCell ref="C9:C10"/>
  </mergeCells>
  <printOptions horizontalCentered="1"/>
  <pageMargins left="0.19685039370078741" right="0.19685039370078741" top="0.74803149606299213" bottom="0.74803149606299213" header="0.31496062992125984" footer="0.31496062992125984"/>
  <pageSetup paperSize="9" scale="59" orientation="portrait"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
    <pageSetUpPr fitToPage="1"/>
  </sheetPr>
  <dimension ref="B1:D37"/>
  <sheetViews>
    <sheetView zoomScaleNormal="100" zoomScaleSheetLayoutView="90" workbookViewId="0">
      <selection activeCell="P13" sqref="P13"/>
    </sheetView>
  </sheetViews>
  <sheetFormatPr defaultColWidth="15.85546875" defaultRowHeight="15" x14ac:dyDescent="0.25"/>
  <cols>
    <col min="1" max="1" width="3.42578125" style="3" customWidth="1"/>
    <col min="2" max="2" width="18.7109375" style="3" customWidth="1"/>
    <col min="3" max="3" width="95.5703125" style="3" customWidth="1"/>
    <col min="4" max="4" width="15.140625" style="3" customWidth="1"/>
    <col min="5" max="5" width="2.85546875" style="3" customWidth="1"/>
    <col min="6" max="6" width="1.85546875" style="3" customWidth="1"/>
    <col min="7" max="256" width="15.85546875" style="3"/>
    <col min="257" max="257" width="3.42578125" style="3" customWidth="1"/>
    <col min="258" max="258" width="18.7109375" style="3" customWidth="1"/>
    <col min="259" max="259" width="95.5703125" style="3" customWidth="1"/>
    <col min="260" max="260" width="15.140625" style="3" customWidth="1"/>
    <col min="261" max="261" width="2.85546875" style="3" customWidth="1"/>
    <col min="262" max="262" width="1.85546875" style="3" customWidth="1"/>
    <col min="263" max="512" width="15.85546875" style="3"/>
    <col min="513" max="513" width="3.42578125" style="3" customWidth="1"/>
    <col min="514" max="514" width="18.7109375" style="3" customWidth="1"/>
    <col min="515" max="515" width="95.5703125" style="3" customWidth="1"/>
    <col min="516" max="516" width="15.140625" style="3" customWidth="1"/>
    <col min="517" max="517" width="2.85546875" style="3" customWidth="1"/>
    <col min="518" max="518" width="1.85546875" style="3" customWidth="1"/>
    <col min="519" max="768" width="15.85546875" style="3"/>
    <col min="769" max="769" width="3.42578125" style="3" customWidth="1"/>
    <col min="770" max="770" width="18.7109375" style="3" customWidth="1"/>
    <col min="771" max="771" width="95.5703125" style="3" customWidth="1"/>
    <col min="772" max="772" width="15.140625" style="3" customWidth="1"/>
    <col min="773" max="773" width="2.85546875" style="3" customWidth="1"/>
    <col min="774" max="774" width="1.85546875" style="3" customWidth="1"/>
    <col min="775" max="1024" width="15.85546875" style="3"/>
    <col min="1025" max="1025" width="3.42578125" style="3" customWidth="1"/>
    <col min="1026" max="1026" width="18.7109375" style="3" customWidth="1"/>
    <col min="1027" max="1027" width="95.5703125" style="3" customWidth="1"/>
    <col min="1028" max="1028" width="15.140625" style="3" customWidth="1"/>
    <col min="1029" max="1029" width="2.85546875" style="3" customWidth="1"/>
    <col min="1030" max="1030" width="1.85546875" style="3" customWidth="1"/>
    <col min="1031" max="1280" width="15.85546875" style="3"/>
    <col min="1281" max="1281" width="3.42578125" style="3" customWidth="1"/>
    <col min="1282" max="1282" width="18.7109375" style="3" customWidth="1"/>
    <col min="1283" max="1283" width="95.5703125" style="3" customWidth="1"/>
    <col min="1284" max="1284" width="15.140625" style="3" customWidth="1"/>
    <col min="1285" max="1285" width="2.85546875" style="3" customWidth="1"/>
    <col min="1286" max="1286" width="1.85546875" style="3" customWidth="1"/>
    <col min="1287" max="1536" width="15.85546875" style="3"/>
    <col min="1537" max="1537" width="3.42578125" style="3" customWidth="1"/>
    <col min="1538" max="1538" width="18.7109375" style="3" customWidth="1"/>
    <col min="1539" max="1539" width="95.5703125" style="3" customWidth="1"/>
    <col min="1540" max="1540" width="15.140625" style="3" customWidth="1"/>
    <col min="1541" max="1541" width="2.85546875" style="3" customWidth="1"/>
    <col min="1542" max="1542" width="1.85546875" style="3" customWidth="1"/>
    <col min="1543" max="1792" width="15.85546875" style="3"/>
    <col min="1793" max="1793" width="3.42578125" style="3" customWidth="1"/>
    <col min="1794" max="1794" width="18.7109375" style="3" customWidth="1"/>
    <col min="1795" max="1795" width="95.5703125" style="3" customWidth="1"/>
    <col min="1796" max="1796" width="15.140625" style="3" customWidth="1"/>
    <col min="1797" max="1797" width="2.85546875" style="3" customWidth="1"/>
    <col min="1798" max="1798" width="1.85546875" style="3" customWidth="1"/>
    <col min="1799" max="2048" width="15.85546875" style="3"/>
    <col min="2049" max="2049" width="3.42578125" style="3" customWidth="1"/>
    <col min="2050" max="2050" width="18.7109375" style="3" customWidth="1"/>
    <col min="2051" max="2051" width="95.5703125" style="3" customWidth="1"/>
    <col min="2052" max="2052" width="15.140625" style="3" customWidth="1"/>
    <col min="2053" max="2053" width="2.85546875" style="3" customWidth="1"/>
    <col min="2054" max="2054" width="1.85546875" style="3" customWidth="1"/>
    <col min="2055" max="2304" width="15.85546875" style="3"/>
    <col min="2305" max="2305" width="3.42578125" style="3" customWidth="1"/>
    <col min="2306" max="2306" width="18.7109375" style="3" customWidth="1"/>
    <col min="2307" max="2307" width="95.5703125" style="3" customWidth="1"/>
    <col min="2308" max="2308" width="15.140625" style="3" customWidth="1"/>
    <col min="2309" max="2309" width="2.85546875" style="3" customWidth="1"/>
    <col min="2310" max="2310" width="1.85546875" style="3" customWidth="1"/>
    <col min="2311" max="2560" width="15.85546875" style="3"/>
    <col min="2561" max="2561" width="3.42578125" style="3" customWidth="1"/>
    <col min="2562" max="2562" width="18.7109375" style="3" customWidth="1"/>
    <col min="2563" max="2563" width="95.5703125" style="3" customWidth="1"/>
    <col min="2564" max="2564" width="15.140625" style="3" customWidth="1"/>
    <col min="2565" max="2565" width="2.85546875" style="3" customWidth="1"/>
    <col min="2566" max="2566" width="1.85546875" style="3" customWidth="1"/>
    <col min="2567" max="2816" width="15.85546875" style="3"/>
    <col min="2817" max="2817" width="3.42578125" style="3" customWidth="1"/>
    <col min="2818" max="2818" width="18.7109375" style="3" customWidth="1"/>
    <col min="2819" max="2819" width="95.5703125" style="3" customWidth="1"/>
    <col min="2820" max="2820" width="15.140625" style="3" customWidth="1"/>
    <col min="2821" max="2821" width="2.85546875" style="3" customWidth="1"/>
    <col min="2822" max="2822" width="1.85546875" style="3" customWidth="1"/>
    <col min="2823" max="3072" width="15.85546875" style="3"/>
    <col min="3073" max="3073" width="3.42578125" style="3" customWidth="1"/>
    <col min="3074" max="3074" width="18.7109375" style="3" customWidth="1"/>
    <col min="3075" max="3075" width="95.5703125" style="3" customWidth="1"/>
    <col min="3076" max="3076" width="15.140625" style="3" customWidth="1"/>
    <col min="3077" max="3077" width="2.85546875" style="3" customWidth="1"/>
    <col min="3078" max="3078" width="1.85546875" style="3" customWidth="1"/>
    <col min="3079" max="3328" width="15.85546875" style="3"/>
    <col min="3329" max="3329" width="3.42578125" style="3" customWidth="1"/>
    <col min="3330" max="3330" width="18.7109375" style="3" customWidth="1"/>
    <col min="3331" max="3331" width="95.5703125" style="3" customWidth="1"/>
    <col min="3332" max="3332" width="15.140625" style="3" customWidth="1"/>
    <col min="3333" max="3333" width="2.85546875" style="3" customWidth="1"/>
    <col min="3334" max="3334" width="1.85546875" style="3" customWidth="1"/>
    <col min="3335" max="3584" width="15.85546875" style="3"/>
    <col min="3585" max="3585" width="3.42578125" style="3" customWidth="1"/>
    <col min="3586" max="3586" width="18.7109375" style="3" customWidth="1"/>
    <col min="3587" max="3587" width="95.5703125" style="3" customWidth="1"/>
    <col min="3588" max="3588" width="15.140625" style="3" customWidth="1"/>
    <col min="3589" max="3589" width="2.85546875" style="3" customWidth="1"/>
    <col min="3590" max="3590" width="1.85546875" style="3" customWidth="1"/>
    <col min="3591" max="3840" width="15.85546875" style="3"/>
    <col min="3841" max="3841" width="3.42578125" style="3" customWidth="1"/>
    <col min="3842" max="3842" width="18.7109375" style="3" customWidth="1"/>
    <col min="3843" max="3843" width="95.5703125" style="3" customWidth="1"/>
    <col min="3844" max="3844" width="15.140625" style="3" customWidth="1"/>
    <col min="3845" max="3845" width="2.85546875" style="3" customWidth="1"/>
    <col min="3846" max="3846" width="1.85546875" style="3" customWidth="1"/>
    <col min="3847" max="4096" width="15.85546875" style="3"/>
    <col min="4097" max="4097" width="3.42578125" style="3" customWidth="1"/>
    <col min="4098" max="4098" width="18.7109375" style="3" customWidth="1"/>
    <col min="4099" max="4099" width="95.5703125" style="3" customWidth="1"/>
    <col min="4100" max="4100" width="15.140625" style="3" customWidth="1"/>
    <col min="4101" max="4101" width="2.85546875" style="3" customWidth="1"/>
    <col min="4102" max="4102" width="1.85546875" style="3" customWidth="1"/>
    <col min="4103" max="4352" width="15.85546875" style="3"/>
    <col min="4353" max="4353" width="3.42578125" style="3" customWidth="1"/>
    <col min="4354" max="4354" width="18.7109375" style="3" customWidth="1"/>
    <col min="4355" max="4355" width="95.5703125" style="3" customWidth="1"/>
    <col min="4356" max="4356" width="15.140625" style="3" customWidth="1"/>
    <col min="4357" max="4357" width="2.85546875" style="3" customWidth="1"/>
    <col min="4358" max="4358" width="1.85546875" style="3" customWidth="1"/>
    <col min="4359" max="4608" width="15.85546875" style="3"/>
    <col min="4609" max="4609" width="3.42578125" style="3" customWidth="1"/>
    <col min="4610" max="4610" width="18.7109375" style="3" customWidth="1"/>
    <col min="4611" max="4611" width="95.5703125" style="3" customWidth="1"/>
    <col min="4612" max="4612" width="15.140625" style="3" customWidth="1"/>
    <col min="4613" max="4613" width="2.85546875" style="3" customWidth="1"/>
    <col min="4614" max="4614" width="1.85546875" style="3" customWidth="1"/>
    <col min="4615" max="4864" width="15.85546875" style="3"/>
    <col min="4865" max="4865" width="3.42578125" style="3" customWidth="1"/>
    <col min="4866" max="4866" width="18.7109375" style="3" customWidth="1"/>
    <col min="4867" max="4867" width="95.5703125" style="3" customWidth="1"/>
    <col min="4868" max="4868" width="15.140625" style="3" customWidth="1"/>
    <col min="4869" max="4869" width="2.85546875" style="3" customWidth="1"/>
    <col min="4870" max="4870" width="1.85546875" style="3" customWidth="1"/>
    <col min="4871" max="5120" width="15.85546875" style="3"/>
    <col min="5121" max="5121" width="3.42578125" style="3" customWidth="1"/>
    <col min="5122" max="5122" width="18.7109375" style="3" customWidth="1"/>
    <col min="5123" max="5123" width="95.5703125" style="3" customWidth="1"/>
    <col min="5124" max="5124" width="15.140625" style="3" customWidth="1"/>
    <col min="5125" max="5125" width="2.85546875" style="3" customWidth="1"/>
    <col min="5126" max="5126" width="1.85546875" style="3" customWidth="1"/>
    <col min="5127" max="5376" width="15.85546875" style="3"/>
    <col min="5377" max="5377" width="3.42578125" style="3" customWidth="1"/>
    <col min="5378" max="5378" width="18.7109375" style="3" customWidth="1"/>
    <col min="5379" max="5379" width="95.5703125" style="3" customWidth="1"/>
    <col min="5380" max="5380" width="15.140625" style="3" customWidth="1"/>
    <col min="5381" max="5381" width="2.85546875" style="3" customWidth="1"/>
    <col min="5382" max="5382" width="1.85546875" style="3" customWidth="1"/>
    <col min="5383" max="5632" width="15.85546875" style="3"/>
    <col min="5633" max="5633" width="3.42578125" style="3" customWidth="1"/>
    <col min="5634" max="5634" width="18.7109375" style="3" customWidth="1"/>
    <col min="5635" max="5635" width="95.5703125" style="3" customWidth="1"/>
    <col min="5636" max="5636" width="15.140625" style="3" customWidth="1"/>
    <col min="5637" max="5637" width="2.85546875" style="3" customWidth="1"/>
    <col min="5638" max="5638" width="1.85546875" style="3" customWidth="1"/>
    <col min="5639" max="5888" width="15.85546875" style="3"/>
    <col min="5889" max="5889" width="3.42578125" style="3" customWidth="1"/>
    <col min="5890" max="5890" width="18.7109375" style="3" customWidth="1"/>
    <col min="5891" max="5891" width="95.5703125" style="3" customWidth="1"/>
    <col min="5892" max="5892" width="15.140625" style="3" customWidth="1"/>
    <col min="5893" max="5893" width="2.85546875" style="3" customWidth="1"/>
    <col min="5894" max="5894" width="1.85546875" style="3" customWidth="1"/>
    <col min="5895" max="6144" width="15.85546875" style="3"/>
    <col min="6145" max="6145" width="3.42578125" style="3" customWidth="1"/>
    <col min="6146" max="6146" width="18.7109375" style="3" customWidth="1"/>
    <col min="6147" max="6147" width="95.5703125" style="3" customWidth="1"/>
    <col min="6148" max="6148" width="15.140625" style="3" customWidth="1"/>
    <col min="6149" max="6149" width="2.85546875" style="3" customWidth="1"/>
    <col min="6150" max="6150" width="1.85546875" style="3" customWidth="1"/>
    <col min="6151" max="6400" width="15.85546875" style="3"/>
    <col min="6401" max="6401" width="3.42578125" style="3" customWidth="1"/>
    <col min="6402" max="6402" width="18.7109375" style="3" customWidth="1"/>
    <col min="6403" max="6403" width="95.5703125" style="3" customWidth="1"/>
    <col min="6404" max="6404" width="15.140625" style="3" customWidth="1"/>
    <col min="6405" max="6405" width="2.85546875" style="3" customWidth="1"/>
    <col min="6406" max="6406" width="1.85546875" style="3" customWidth="1"/>
    <col min="6407" max="6656" width="15.85546875" style="3"/>
    <col min="6657" max="6657" width="3.42578125" style="3" customWidth="1"/>
    <col min="6658" max="6658" width="18.7109375" style="3" customWidth="1"/>
    <col min="6659" max="6659" width="95.5703125" style="3" customWidth="1"/>
    <col min="6660" max="6660" width="15.140625" style="3" customWidth="1"/>
    <col min="6661" max="6661" width="2.85546875" style="3" customWidth="1"/>
    <col min="6662" max="6662" width="1.85546875" style="3" customWidth="1"/>
    <col min="6663" max="6912" width="15.85546875" style="3"/>
    <col min="6913" max="6913" width="3.42578125" style="3" customWidth="1"/>
    <col min="6914" max="6914" width="18.7109375" style="3" customWidth="1"/>
    <col min="6915" max="6915" width="95.5703125" style="3" customWidth="1"/>
    <col min="6916" max="6916" width="15.140625" style="3" customWidth="1"/>
    <col min="6917" max="6917" width="2.85546875" style="3" customWidth="1"/>
    <col min="6918" max="6918" width="1.85546875" style="3" customWidth="1"/>
    <col min="6919" max="7168" width="15.85546875" style="3"/>
    <col min="7169" max="7169" width="3.42578125" style="3" customWidth="1"/>
    <col min="7170" max="7170" width="18.7109375" style="3" customWidth="1"/>
    <col min="7171" max="7171" width="95.5703125" style="3" customWidth="1"/>
    <col min="7172" max="7172" width="15.140625" style="3" customWidth="1"/>
    <col min="7173" max="7173" width="2.85546875" style="3" customWidth="1"/>
    <col min="7174" max="7174" width="1.85546875" style="3" customWidth="1"/>
    <col min="7175" max="7424" width="15.85546875" style="3"/>
    <col min="7425" max="7425" width="3.42578125" style="3" customWidth="1"/>
    <col min="7426" max="7426" width="18.7109375" style="3" customWidth="1"/>
    <col min="7427" max="7427" width="95.5703125" style="3" customWidth="1"/>
    <col min="7428" max="7428" width="15.140625" style="3" customWidth="1"/>
    <col min="7429" max="7429" width="2.85546875" style="3" customWidth="1"/>
    <col min="7430" max="7430" width="1.85546875" style="3" customWidth="1"/>
    <col min="7431" max="7680" width="15.85546875" style="3"/>
    <col min="7681" max="7681" width="3.42578125" style="3" customWidth="1"/>
    <col min="7682" max="7682" width="18.7109375" style="3" customWidth="1"/>
    <col min="7683" max="7683" width="95.5703125" style="3" customWidth="1"/>
    <col min="7684" max="7684" width="15.140625" style="3" customWidth="1"/>
    <col min="7685" max="7685" width="2.85546875" style="3" customWidth="1"/>
    <col min="7686" max="7686" width="1.85546875" style="3" customWidth="1"/>
    <col min="7687" max="7936" width="15.85546875" style="3"/>
    <col min="7937" max="7937" width="3.42578125" style="3" customWidth="1"/>
    <col min="7938" max="7938" width="18.7109375" style="3" customWidth="1"/>
    <col min="7939" max="7939" width="95.5703125" style="3" customWidth="1"/>
    <col min="7940" max="7940" width="15.140625" style="3" customWidth="1"/>
    <col min="7941" max="7941" width="2.85546875" style="3" customWidth="1"/>
    <col min="7942" max="7942" width="1.85546875" style="3" customWidth="1"/>
    <col min="7943" max="8192" width="15.85546875" style="3"/>
    <col min="8193" max="8193" width="3.42578125" style="3" customWidth="1"/>
    <col min="8194" max="8194" width="18.7109375" style="3" customWidth="1"/>
    <col min="8195" max="8195" width="95.5703125" style="3" customWidth="1"/>
    <col min="8196" max="8196" width="15.140625" style="3" customWidth="1"/>
    <col min="8197" max="8197" width="2.85546875" style="3" customWidth="1"/>
    <col min="8198" max="8198" width="1.85546875" style="3" customWidth="1"/>
    <col min="8199" max="8448" width="15.85546875" style="3"/>
    <col min="8449" max="8449" width="3.42578125" style="3" customWidth="1"/>
    <col min="8450" max="8450" width="18.7109375" style="3" customWidth="1"/>
    <col min="8451" max="8451" width="95.5703125" style="3" customWidth="1"/>
    <col min="8452" max="8452" width="15.140625" style="3" customWidth="1"/>
    <col min="8453" max="8453" width="2.85546875" style="3" customWidth="1"/>
    <col min="8454" max="8454" width="1.85546875" style="3" customWidth="1"/>
    <col min="8455" max="8704" width="15.85546875" style="3"/>
    <col min="8705" max="8705" width="3.42578125" style="3" customWidth="1"/>
    <col min="8706" max="8706" width="18.7109375" style="3" customWidth="1"/>
    <col min="8707" max="8707" width="95.5703125" style="3" customWidth="1"/>
    <col min="8708" max="8708" width="15.140625" style="3" customWidth="1"/>
    <col min="8709" max="8709" width="2.85546875" style="3" customWidth="1"/>
    <col min="8710" max="8710" width="1.85546875" style="3" customWidth="1"/>
    <col min="8711" max="8960" width="15.85546875" style="3"/>
    <col min="8961" max="8961" width="3.42578125" style="3" customWidth="1"/>
    <col min="8962" max="8962" width="18.7109375" style="3" customWidth="1"/>
    <col min="8963" max="8963" width="95.5703125" style="3" customWidth="1"/>
    <col min="8964" max="8964" width="15.140625" style="3" customWidth="1"/>
    <col min="8965" max="8965" width="2.85546875" style="3" customWidth="1"/>
    <col min="8966" max="8966" width="1.85546875" style="3" customWidth="1"/>
    <col min="8967" max="9216" width="15.85546875" style="3"/>
    <col min="9217" max="9217" width="3.42578125" style="3" customWidth="1"/>
    <col min="9218" max="9218" width="18.7109375" style="3" customWidth="1"/>
    <col min="9219" max="9219" width="95.5703125" style="3" customWidth="1"/>
    <col min="9220" max="9220" width="15.140625" style="3" customWidth="1"/>
    <col min="9221" max="9221" width="2.85546875" style="3" customWidth="1"/>
    <col min="9222" max="9222" width="1.85546875" style="3" customWidth="1"/>
    <col min="9223" max="9472" width="15.85546875" style="3"/>
    <col min="9473" max="9473" width="3.42578125" style="3" customWidth="1"/>
    <col min="9474" max="9474" width="18.7109375" style="3" customWidth="1"/>
    <col min="9475" max="9475" width="95.5703125" style="3" customWidth="1"/>
    <col min="9476" max="9476" width="15.140625" style="3" customWidth="1"/>
    <col min="9477" max="9477" width="2.85546875" style="3" customWidth="1"/>
    <col min="9478" max="9478" width="1.85546875" style="3" customWidth="1"/>
    <col min="9479" max="9728" width="15.85546875" style="3"/>
    <col min="9729" max="9729" width="3.42578125" style="3" customWidth="1"/>
    <col min="9730" max="9730" width="18.7109375" style="3" customWidth="1"/>
    <col min="9731" max="9731" width="95.5703125" style="3" customWidth="1"/>
    <col min="9732" max="9732" width="15.140625" style="3" customWidth="1"/>
    <col min="9733" max="9733" width="2.85546875" style="3" customWidth="1"/>
    <col min="9734" max="9734" width="1.85546875" style="3" customWidth="1"/>
    <col min="9735" max="9984" width="15.85546875" style="3"/>
    <col min="9985" max="9985" width="3.42578125" style="3" customWidth="1"/>
    <col min="9986" max="9986" width="18.7109375" style="3" customWidth="1"/>
    <col min="9987" max="9987" width="95.5703125" style="3" customWidth="1"/>
    <col min="9988" max="9988" width="15.140625" style="3" customWidth="1"/>
    <col min="9989" max="9989" width="2.85546875" style="3" customWidth="1"/>
    <col min="9990" max="9990" width="1.85546875" style="3" customWidth="1"/>
    <col min="9991" max="10240" width="15.85546875" style="3"/>
    <col min="10241" max="10241" width="3.42578125" style="3" customWidth="1"/>
    <col min="10242" max="10242" width="18.7109375" style="3" customWidth="1"/>
    <col min="10243" max="10243" width="95.5703125" style="3" customWidth="1"/>
    <col min="10244" max="10244" width="15.140625" style="3" customWidth="1"/>
    <col min="10245" max="10245" width="2.85546875" style="3" customWidth="1"/>
    <col min="10246" max="10246" width="1.85546875" style="3" customWidth="1"/>
    <col min="10247" max="10496" width="15.85546875" style="3"/>
    <col min="10497" max="10497" width="3.42578125" style="3" customWidth="1"/>
    <col min="10498" max="10498" width="18.7109375" style="3" customWidth="1"/>
    <col min="10499" max="10499" width="95.5703125" style="3" customWidth="1"/>
    <col min="10500" max="10500" width="15.140625" style="3" customWidth="1"/>
    <col min="10501" max="10501" width="2.85546875" style="3" customWidth="1"/>
    <col min="10502" max="10502" width="1.85546875" style="3" customWidth="1"/>
    <col min="10503" max="10752" width="15.85546875" style="3"/>
    <col min="10753" max="10753" width="3.42578125" style="3" customWidth="1"/>
    <col min="10754" max="10754" width="18.7109375" style="3" customWidth="1"/>
    <col min="10755" max="10755" width="95.5703125" style="3" customWidth="1"/>
    <col min="10756" max="10756" width="15.140625" style="3" customWidth="1"/>
    <col min="10757" max="10757" width="2.85546875" style="3" customWidth="1"/>
    <col min="10758" max="10758" width="1.85546875" style="3" customWidth="1"/>
    <col min="10759" max="11008" width="15.85546875" style="3"/>
    <col min="11009" max="11009" width="3.42578125" style="3" customWidth="1"/>
    <col min="11010" max="11010" width="18.7109375" style="3" customWidth="1"/>
    <col min="11011" max="11011" width="95.5703125" style="3" customWidth="1"/>
    <col min="11012" max="11012" width="15.140625" style="3" customWidth="1"/>
    <col min="11013" max="11013" width="2.85546875" style="3" customWidth="1"/>
    <col min="11014" max="11014" width="1.85546875" style="3" customWidth="1"/>
    <col min="11015" max="11264" width="15.85546875" style="3"/>
    <col min="11265" max="11265" width="3.42578125" style="3" customWidth="1"/>
    <col min="11266" max="11266" width="18.7109375" style="3" customWidth="1"/>
    <col min="11267" max="11267" width="95.5703125" style="3" customWidth="1"/>
    <col min="11268" max="11268" width="15.140625" style="3" customWidth="1"/>
    <col min="11269" max="11269" width="2.85546875" style="3" customWidth="1"/>
    <col min="11270" max="11270" width="1.85546875" style="3" customWidth="1"/>
    <col min="11271" max="11520" width="15.85546875" style="3"/>
    <col min="11521" max="11521" width="3.42578125" style="3" customWidth="1"/>
    <col min="11522" max="11522" width="18.7109375" style="3" customWidth="1"/>
    <col min="11523" max="11523" width="95.5703125" style="3" customWidth="1"/>
    <col min="11524" max="11524" width="15.140625" style="3" customWidth="1"/>
    <col min="11525" max="11525" width="2.85546875" style="3" customWidth="1"/>
    <col min="11526" max="11526" width="1.85546875" style="3" customWidth="1"/>
    <col min="11527" max="11776" width="15.85546875" style="3"/>
    <col min="11777" max="11777" width="3.42578125" style="3" customWidth="1"/>
    <col min="11778" max="11778" width="18.7109375" style="3" customWidth="1"/>
    <col min="11779" max="11779" width="95.5703125" style="3" customWidth="1"/>
    <col min="11780" max="11780" width="15.140625" style="3" customWidth="1"/>
    <col min="11781" max="11781" width="2.85546875" style="3" customWidth="1"/>
    <col min="11782" max="11782" width="1.85546875" style="3" customWidth="1"/>
    <col min="11783" max="12032" width="15.85546875" style="3"/>
    <col min="12033" max="12033" width="3.42578125" style="3" customWidth="1"/>
    <col min="12034" max="12034" width="18.7109375" style="3" customWidth="1"/>
    <col min="12035" max="12035" width="95.5703125" style="3" customWidth="1"/>
    <col min="12036" max="12036" width="15.140625" style="3" customWidth="1"/>
    <col min="12037" max="12037" width="2.85546875" style="3" customWidth="1"/>
    <col min="12038" max="12038" width="1.85546875" style="3" customWidth="1"/>
    <col min="12039" max="12288" width="15.85546875" style="3"/>
    <col min="12289" max="12289" width="3.42578125" style="3" customWidth="1"/>
    <col min="12290" max="12290" width="18.7109375" style="3" customWidth="1"/>
    <col min="12291" max="12291" width="95.5703125" style="3" customWidth="1"/>
    <col min="12292" max="12292" width="15.140625" style="3" customWidth="1"/>
    <col min="12293" max="12293" width="2.85546875" style="3" customWidth="1"/>
    <col min="12294" max="12294" width="1.85546875" style="3" customWidth="1"/>
    <col min="12295" max="12544" width="15.85546875" style="3"/>
    <col min="12545" max="12545" width="3.42578125" style="3" customWidth="1"/>
    <col min="12546" max="12546" width="18.7109375" style="3" customWidth="1"/>
    <col min="12547" max="12547" width="95.5703125" style="3" customWidth="1"/>
    <col min="12548" max="12548" width="15.140625" style="3" customWidth="1"/>
    <col min="12549" max="12549" width="2.85546875" style="3" customWidth="1"/>
    <col min="12550" max="12550" width="1.85546875" style="3" customWidth="1"/>
    <col min="12551" max="12800" width="15.85546875" style="3"/>
    <col min="12801" max="12801" width="3.42578125" style="3" customWidth="1"/>
    <col min="12802" max="12802" width="18.7109375" style="3" customWidth="1"/>
    <col min="12803" max="12803" width="95.5703125" style="3" customWidth="1"/>
    <col min="12804" max="12804" width="15.140625" style="3" customWidth="1"/>
    <col min="12805" max="12805" width="2.85546875" style="3" customWidth="1"/>
    <col min="12806" max="12806" width="1.85546875" style="3" customWidth="1"/>
    <col min="12807" max="13056" width="15.85546875" style="3"/>
    <col min="13057" max="13057" width="3.42578125" style="3" customWidth="1"/>
    <col min="13058" max="13058" width="18.7109375" style="3" customWidth="1"/>
    <col min="13059" max="13059" width="95.5703125" style="3" customWidth="1"/>
    <col min="13060" max="13060" width="15.140625" style="3" customWidth="1"/>
    <col min="13061" max="13061" width="2.85546875" style="3" customWidth="1"/>
    <col min="13062" max="13062" width="1.85546875" style="3" customWidth="1"/>
    <col min="13063" max="13312" width="15.85546875" style="3"/>
    <col min="13313" max="13313" width="3.42578125" style="3" customWidth="1"/>
    <col min="13314" max="13314" width="18.7109375" style="3" customWidth="1"/>
    <col min="13315" max="13315" width="95.5703125" style="3" customWidth="1"/>
    <col min="13316" max="13316" width="15.140625" style="3" customWidth="1"/>
    <col min="13317" max="13317" width="2.85546875" style="3" customWidth="1"/>
    <col min="13318" max="13318" width="1.85546875" style="3" customWidth="1"/>
    <col min="13319" max="13568" width="15.85546875" style="3"/>
    <col min="13569" max="13569" width="3.42578125" style="3" customWidth="1"/>
    <col min="13570" max="13570" width="18.7109375" style="3" customWidth="1"/>
    <col min="13571" max="13571" width="95.5703125" style="3" customWidth="1"/>
    <col min="13572" max="13572" width="15.140625" style="3" customWidth="1"/>
    <col min="13573" max="13573" width="2.85546875" style="3" customWidth="1"/>
    <col min="13574" max="13574" width="1.85546875" style="3" customWidth="1"/>
    <col min="13575" max="13824" width="15.85546875" style="3"/>
    <col min="13825" max="13825" width="3.42578125" style="3" customWidth="1"/>
    <col min="13826" max="13826" width="18.7109375" style="3" customWidth="1"/>
    <col min="13827" max="13827" width="95.5703125" style="3" customWidth="1"/>
    <col min="13828" max="13828" width="15.140625" style="3" customWidth="1"/>
    <col min="13829" max="13829" width="2.85546875" style="3" customWidth="1"/>
    <col min="13830" max="13830" width="1.85546875" style="3" customWidth="1"/>
    <col min="13831" max="14080" width="15.85546875" style="3"/>
    <col min="14081" max="14081" width="3.42578125" style="3" customWidth="1"/>
    <col min="14082" max="14082" width="18.7109375" style="3" customWidth="1"/>
    <col min="14083" max="14083" width="95.5703125" style="3" customWidth="1"/>
    <col min="14084" max="14084" width="15.140625" style="3" customWidth="1"/>
    <col min="14085" max="14085" width="2.85546875" style="3" customWidth="1"/>
    <col min="14086" max="14086" width="1.85546875" style="3" customWidth="1"/>
    <col min="14087" max="14336" width="15.85546875" style="3"/>
    <col min="14337" max="14337" width="3.42578125" style="3" customWidth="1"/>
    <col min="14338" max="14338" width="18.7109375" style="3" customWidth="1"/>
    <col min="14339" max="14339" width="95.5703125" style="3" customWidth="1"/>
    <col min="14340" max="14340" width="15.140625" style="3" customWidth="1"/>
    <col min="14341" max="14341" width="2.85546875" style="3" customWidth="1"/>
    <col min="14342" max="14342" width="1.85546875" style="3" customWidth="1"/>
    <col min="14343" max="14592" width="15.85546875" style="3"/>
    <col min="14593" max="14593" width="3.42578125" style="3" customWidth="1"/>
    <col min="14594" max="14594" width="18.7109375" style="3" customWidth="1"/>
    <col min="14595" max="14595" width="95.5703125" style="3" customWidth="1"/>
    <col min="14596" max="14596" width="15.140625" style="3" customWidth="1"/>
    <col min="14597" max="14597" width="2.85546875" style="3" customWidth="1"/>
    <col min="14598" max="14598" width="1.85546875" style="3" customWidth="1"/>
    <col min="14599" max="14848" width="15.85546875" style="3"/>
    <col min="14849" max="14849" width="3.42578125" style="3" customWidth="1"/>
    <col min="14850" max="14850" width="18.7109375" style="3" customWidth="1"/>
    <col min="14851" max="14851" width="95.5703125" style="3" customWidth="1"/>
    <col min="14852" max="14852" width="15.140625" style="3" customWidth="1"/>
    <col min="14853" max="14853" width="2.85546875" style="3" customWidth="1"/>
    <col min="14854" max="14854" width="1.85546875" style="3" customWidth="1"/>
    <col min="14855" max="15104" width="15.85546875" style="3"/>
    <col min="15105" max="15105" width="3.42578125" style="3" customWidth="1"/>
    <col min="15106" max="15106" width="18.7109375" style="3" customWidth="1"/>
    <col min="15107" max="15107" width="95.5703125" style="3" customWidth="1"/>
    <col min="15108" max="15108" width="15.140625" style="3" customWidth="1"/>
    <col min="15109" max="15109" width="2.85546875" style="3" customWidth="1"/>
    <col min="15110" max="15110" width="1.85546875" style="3" customWidth="1"/>
    <col min="15111" max="15360" width="15.85546875" style="3"/>
    <col min="15361" max="15361" width="3.42578125" style="3" customWidth="1"/>
    <col min="15362" max="15362" width="18.7109375" style="3" customWidth="1"/>
    <col min="15363" max="15363" width="95.5703125" style="3" customWidth="1"/>
    <col min="15364" max="15364" width="15.140625" style="3" customWidth="1"/>
    <col min="15365" max="15365" width="2.85546875" style="3" customWidth="1"/>
    <col min="15366" max="15366" width="1.85546875" style="3" customWidth="1"/>
    <col min="15367" max="15616" width="15.85546875" style="3"/>
    <col min="15617" max="15617" width="3.42578125" style="3" customWidth="1"/>
    <col min="15618" max="15618" width="18.7109375" style="3" customWidth="1"/>
    <col min="15619" max="15619" width="95.5703125" style="3" customWidth="1"/>
    <col min="15620" max="15620" width="15.140625" style="3" customWidth="1"/>
    <col min="15621" max="15621" width="2.85546875" style="3" customWidth="1"/>
    <col min="15622" max="15622" width="1.85546875" style="3" customWidth="1"/>
    <col min="15623" max="15872" width="15.85546875" style="3"/>
    <col min="15873" max="15873" width="3.42578125" style="3" customWidth="1"/>
    <col min="15874" max="15874" width="18.7109375" style="3" customWidth="1"/>
    <col min="15875" max="15875" width="95.5703125" style="3" customWidth="1"/>
    <col min="15876" max="15876" width="15.140625" style="3" customWidth="1"/>
    <col min="15877" max="15877" width="2.85546875" style="3" customWidth="1"/>
    <col min="15878" max="15878" width="1.85546875" style="3" customWidth="1"/>
    <col min="15879" max="16128" width="15.85546875" style="3"/>
    <col min="16129" max="16129" width="3.42578125" style="3" customWidth="1"/>
    <col min="16130" max="16130" width="18.7109375" style="3" customWidth="1"/>
    <col min="16131" max="16131" width="95.5703125" style="3" customWidth="1"/>
    <col min="16132" max="16132" width="15.140625" style="3" customWidth="1"/>
    <col min="16133" max="16133" width="2.85546875" style="3" customWidth="1"/>
    <col min="16134" max="16134" width="1.85546875" style="3" customWidth="1"/>
    <col min="16135" max="16384" width="15.85546875" style="3"/>
  </cols>
  <sheetData>
    <row r="1" spans="2:4" ht="12" customHeight="1" x14ac:dyDescent="0.25"/>
    <row r="2" spans="2:4" ht="12" customHeight="1" x14ac:dyDescent="0.25"/>
    <row r="3" spans="2:4" ht="12" customHeight="1" x14ac:dyDescent="0.25"/>
    <row r="4" spans="2:4" ht="15.75" customHeight="1" x14ac:dyDescent="0.25">
      <c r="B4" s="149"/>
      <c r="C4" s="88"/>
    </row>
    <row r="5" spans="2:4" ht="191.25" customHeight="1" x14ac:dyDescent="0.25">
      <c r="B5" s="89"/>
      <c r="C5" s="408"/>
      <c r="D5" s="408"/>
    </row>
    <row r="6" spans="2:4" ht="191.25" customHeight="1" x14ac:dyDescent="0.25">
      <c r="B6" s="89"/>
      <c r="C6" s="148"/>
      <c r="D6" s="148"/>
    </row>
    <row r="7" spans="2:4" ht="124.5" customHeight="1" x14ac:dyDescent="0.25">
      <c r="C7" s="90"/>
    </row>
    <row r="8" spans="2:4" ht="27.75" customHeight="1" x14ac:dyDescent="0.25">
      <c r="B8" s="91"/>
      <c r="C8" s="92"/>
    </row>
    <row r="9" spans="2:4" ht="27.75" customHeight="1" x14ac:dyDescent="0.25">
      <c r="C9" s="92"/>
    </row>
    <row r="37" ht="2.25" customHeight="1" x14ac:dyDescent="0.25"/>
  </sheetData>
  <mergeCells count="1">
    <mergeCell ref="C5:D5"/>
  </mergeCells>
  <printOptions horizontalCentered="1"/>
  <pageMargins left="0.19685039370078741" right="0.19685039370078741" top="0.78740157480314965" bottom="0.19685039370078741" header="0" footer="0"/>
  <pageSetup paperSize="9" scale="72" orientation="portrait" r:id="rId1"/>
  <headerFooter scaleWithDoc="0" alignWithMargins="0">
    <oddFooter>&amp;R&amp;8BRFkredit ECBC Label Template, 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pageSetUpPr fitToPage="1"/>
  </sheetPr>
  <dimension ref="A1:E43"/>
  <sheetViews>
    <sheetView zoomScale="85" zoomScaleNormal="85" workbookViewId="0">
      <selection activeCell="P13" sqref="P13"/>
    </sheetView>
  </sheetViews>
  <sheetFormatPr defaultColWidth="15.85546875" defaultRowHeight="15" x14ac:dyDescent="0.25"/>
  <cols>
    <col min="1" max="1" width="33.7109375" style="3" bestFit="1" customWidth="1"/>
    <col min="2" max="2" width="1.5703125" style="93" customWidth="1"/>
    <col min="3" max="3" width="61.7109375" style="3" customWidth="1"/>
    <col min="4" max="4" width="19.85546875" style="3" customWidth="1"/>
    <col min="5" max="5" width="12.28515625" style="3" customWidth="1"/>
    <col min="6" max="6" width="15.28515625" style="3" customWidth="1"/>
    <col min="7" max="7" width="15.85546875" style="3"/>
    <col min="8" max="8" width="6.140625" style="3" customWidth="1"/>
    <col min="9" max="16384" width="15.85546875" style="3"/>
  </cols>
  <sheetData>
    <row r="1" spans="1:5" ht="12" customHeight="1" x14ac:dyDescent="0.25"/>
    <row r="2" spans="1:5" ht="12" customHeight="1" x14ac:dyDescent="0.25"/>
    <row r="3" spans="1:5" ht="12" customHeight="1" x14ac:dyDescent="0.25"/>
    <row r="4" spans="1:5" ht="15.75" customHeight="1" x14ac:dyDescent="0.25"/>
    <row r="5" spans="1:5" ht="24" customHeight="1" x14ac:dyDescent="0.25">
      <c r="A5" s="409" t="s">
        <v>160</v>
      </c>
      <c r="B5" s="409"/>
      <c r="C5" s="409"/>
    </row>
    <row r="6" spans="1:5" ht="6" customHeight="1" x14ac:dyDescent="0.25"/>
    <row r="7" spans="1:5" ht="15.75" customHeight="1" x14ac:dyDescent="0.25">
      <c r="A7" s="151" t="s">
        <v>158</v>
      </c>
      <c r="B7" s="3"/>
      <c r="C7" s="152" t="s">
        <v>1055</v>
      </c>
    </row>
    <row r="8" spans="1:5" ht="11.25" customHeight="1" x14ac:dyDescent="0.25"/>
    <row r="10" spans="1:5" x14ac:dyDescent="0.25">
      <c r="A10" s="158" t="s">
        <v>180</v>
      </c>
      <c r="B10" s="153"/>
      <c r="C10" s="6"/>
      <c r="D10" s="6"/>
      <c r="E10" s="6"/>
    </row>
    <row r="11" spans="1:5" x14ac:dyDescent="0.25">
      <c r="A11" s="159" t="s">
        <v>161</v>
      </c>
      <c r="B11" s="154"/>
      <c r="C11" s="154"/>
      <c r="D11" s="6"/>
      <c r="E11" s="6"/>
    </row>
    <row r="12" spans="1:5" x14ac:dyDescent="0.25">
      <c r="A12" s="159" t="s">
        <v>159</v>
      </c>
      <c r="B12" s="153"/>
      <c r="C12" s="155" t="s">
        <v>161</v>
      </c>
      <c r="D12" s="6"/>
      <c r="E12" s="6"/>
    </row>
    <row r="13" spans="1:5" x14ac:dyDescent="0.25">
      <c r="A13" s="159"/>
      <c r="B13" s="153"/>
      <c r="C13" s="6"/>
      <c r="D13" s="6"/>
      <c r="E13" s="6"/>
    </row>
    <row r="14" spans="1:5" x14ac:dyDescent="0.25">
      <c r="A14" s="159" t="s">
        <v>163</v>
      </c>
      <c r="B14" s="154"/>
      <c r="C14" s="6"/>
      <c r="D14" s="6"/>
      <c r="E14" s="6"/>
    </row>
    <row r="15" spans="1:5" x14ac:dyDescent="0.25">
      <c r="A15" s="159" t="s">
        <v>162</v>
      </c>
      <c r="B15" s="153"/>
      <c r="C15" s="155" t="s">
        <v>166</v>
      </c>
      <c r="D15" s="6"/>
      <c r="E15" s="6"/>
    </row>
    <row r="16" spans="1:5" x14ac:dyDescent="0.25">
      <c r="A16" s="159" t="s">
        <v>164</v>
      </c>
      <c r="B16" s="153"/>
      <c r="C16" s="155" t="s">
        <v>165</v>
      </c>
      <c r="D16" s="6"/>
      <c r="E16" s="6"/>
    </row>
    <row r="17" spans="1:5" x14ac:dyDescent="0.25">
      <c r="A17" s="159" t="s">
        <v>167</v>
      </c>
      <c r="B17" s="153"/>
      <c r="C17" s="155" t="s">
        <v>169</v>
      </c>
      <c r="D17" s="6"/>
      <c r="E17" s="6"/>
    </row>
    <row r="18" spans="1:5" x14ac:dyDescent="0.25">
      <c r="A18" s="159" t="s">
        <v>168</v>
      </c>
      <c r="B18" s="153"/>
      <c r="C18" s="155" t="s">
        <v>170</v>
      </c>
      <c r="D18" s="6"/>
      <c r="E18" s="6"/>
    </row>
    <row r="19" spans="1:5" x14ac:dyDescent="0.25">
      <c r="A19" s="159"/>
      <c r="B19" s="153"/>
      <c r="C19" s="6"/>
      <c r="D19" s="6"/>
      <c r="E19" s="6"/>
    </row>
    <row r="20" spans="1:5" x14ac:dyDescent="0.25">
      <c r="A20" s="159" t="s">
        <v>195</v>
      </c>
      <c r="B20" s="153"/>
      <c r="C20" s="155" t="s">
        <v>0</v>
      </c>
      <c r="D20" s="6"/>
      <c r="E20" s="6"/>
    </row>
    <row r="21" spans="1:5" x14ac:dyDescent="0.25">
      <c r="A21" s="159" t="s">
        <v>196</v>
      </c>
      <c r="B21" s="153"/>
      <c r="C21" s="155" t="s">
        <v>115</v>
      </c>
      <c r="D21" s="6"/>
      <c r="E21" s="6"/>
    </row>
    <row r="22" spans="1:5" x14ac:dyDescent="0.25">
      <c r="A22" s="159" t="s">
        <v>197</v>
      </c>
      <c r="B22" s="153"/>
      <c r="C22" s="155" t="s">
        <v>116</v>
      </c>
      <c r="D22" s="6"/>
      <c r="E22" s="6"/>
    </row>
    <row r="23" spans="1:5" x14ac:dyDescent="0.25">
      <c r="A23" s="159" t="s">
        <v>198</v>
      </c>
      <c r="B23" s="153"/>
      <c r="C23" s="155" t="s">
        <v>117</v>
      </c>
      <c r="D23" s="6"/>
      <c r="E23" s="6"/>
    </row>
    <row r="24" spans="1:5" x14ac:dyDescent="0.25">
      <c r="A24" s="159" t="s">
        <v>199</v>
      </c>
      <c r="B24" s="153"/>
      <c r="C24" s="155" t="s">
        <v>171</v>
      </c>
      <c r="D24" s="6"/>
      <c r="E24" s="6"/>
    </row>
    <row r="25" spans="1:5" x14ac:dyDescent="0.25">
      <c r="A25" s="159" t="s">
        <v>200</v>
      </c>
      <c r="B25" s="153"/>
      <c r="C25" s="155" t="s">
        <v>1043</v>
      </c>
      <c r="D25" s="6"/>
      <c r="E25" s="6"/>
    </row>
    <row r="26" spans="1:5" x14ac:dyDescent="0.25">
      <c r="A26" s="159" t="s">
        <v>201</v>
      </c>
      <c r="B26" s="153"/>
      <c r="C26" s="155" t="s">
        <v>1044</v>
      </c>
      <c r="D26" s="6"/>
      <c r="E26" s="6"/>
    </row>
    <row r="27" spans="1:5" x14ac:dyDescent="0.25">
      <c r="A27" s="159" t="s">
        <v>202</v>
      </c>
      <c r="B27" s="153"/>
      <c r="C27" s="155" t="s">
        <v>118</v>
      </c>
      <c r="D27" s="6"/>
      <c r="E27" s="6"/>
    </row>
    <row r="28" spans="1:5" x14ac:dyDescent="0.25">
      <c r="A28" s="159" t="s">
        <v>203</v>
      </c>
      <c r="B28" s="153"/>
      <c r="C28" s="155" t="s">
        <v>119</v>
      </c>
      <c r="D28" s="6"/>
      <c r="E28" s="6"/>
    </row>
    <row r="29" spans="1:5" x14ac:dyDescent="0.25">
      <c r="A29" s="159" t="s">
        <v>204</v>
      </c>
      <c r="B29" s="153"/>
      <c r="C29" s="155" t="s">
        <v>120</v>
      </c>
      <c r="D29" s="6"/>
      <c r="E29" s="6"/>
    </row>
    <row r="30" spans="1:5" x14ac:dyDescent="0.25">
      <c r="A30" s="159" t="s">
        <v>205</v>
      </c>
      <c r="B30" s="153"/>
      <c r="C30" s="155" t="s">
        <v>121</v>
      </c>
      <c r="D30" s="6"/>
      <c r="E30" s="6"/>
    </row>
    <row r="31" spans="1:5" x14ac:dyDescent="0.25">
      <c r="A31" s="159" t="s">
        <v>206</v>
      </c>
      <c r="B31" s="153"/>
      <c r="C31" s="155" t="s">
        <v>172</v>
      </c>
      <c r="D31" s="6"/>
      <c r="E31" s="6"/>
    </row>
    <row r="32" spans="1:5" x14ac:dyDescent="0.25">
      <c r="A32" s="159" t="s">
        <v>207</v>
      </c>
      <c r="B32" s="153"/>
      <c r="C32" s="155" t="s">
        <v>123</v>
      </c>
      <c r="D32" s="6"/>
      <c r="E32" s="6"/>
    </row>
    <row r="33" spans="1:5" x14ac:dyDescent="0.25">
      <c r="A33" s="159" t="s">
        <v>208</v>
      </c>
      <c r="B33" s="153"/>
      <c r="C33" s="155" t="s">
        <v>173</v>
      </c>
      <c r="D33" s="6"/>
      <c r="E33" s="6"/>
    </row>
    <row r="34" spans="1:5" x14ac:dyDescent="0.25">
      <c r="A34" s="159" t="s">
        <v>209</v>
      </c>
      <c r="B34" s="153"/>
      <c r="C34" s="155" t="s">
        <v>174</v>
      </c>
      <c r="D34" s="6"/>
      <c r="E34" s="6"/>
    </row>
    <row r="35" spans="1:5" x14ac:dyDescent="0.25">
      <c r="A35" s="159" t="s">
        <v>210</v>
      </c>
      <c r="B35" s="153"/>
      <c r="C35" s="155" t="s">
        <v>157</v>
      </c>
      <c r="D35" s="6"/>
      <c r="E35" s="6"/>
    </row>
    <row r="36" spans="1:5" x14ac:dyDescent="0.25">
      <c r="A36" s="159" t="s">
        <v>211</v>
      </c>
      <c r="B36" s="153"/>
      <c r="C36" s="155" t="s">
        <v>153</v>
      </c>
      <c r="D36" s="6"/>
      <c r="E36" s="6"/>
    </row>
    <row r="37" spans="1:5" x14ac:dyDescent="0.25">
      <c r="A37" s="159" t="s">
        <v>212</v>
      </c>
      <c r="B37" s="153"/>
      <c r="C37" s="155" t="s">
        <v>155</v>
      </c>
      <c r="D37" s="6"/>
      <c r="E37" s="6"/>
    </row>
    <row r="38" spans="1:5" x14ac:dyDescent="0.25">
      <c r="A38" s="159"/>
      <c r="B38" s="153"/>
      <c r="C38" s="155"/>
      <c r="D38" s="6"/>
      <c r="E38" s="6"/>
    </row>
    <row r="39" spans="1:5" x14ac:dyDescent="0.25">
      <c r="A39" s="158" t="s">
        <v>175</v>
      </c>
      <c r="B39" s="153"/>
      <c r="C39" s="6"/>
      <c r="D39" s="93"/>
    </row>
    <row r="40" spans="1:5" x14ac:dyDescent="0.25">
      <c r="A40" s="159" t="s">
        <v>242</v>
      </c>
      <c r="B40" s="153"/>
      <c r="C40" s="155" t="s">
        <v>143</v>
      </c>
      <c r="D40" s="93"/>
    </row>
    <row r="41" spans="1:5" x14ac:dyDescent="0.25">
      <c r="A41" s="159" t="s">
        <v>241</v>
      </c>
      <c r="B41" s="153"/>
      <c r="C41" s="155" t="s">
        <v>243</v>
      </c>
      <c r="D41" s="93"/>
    </row>
    <row r="42" spans="1:5" x14ac:dyDescent="0.25">
      <c r="A42" s="159" t="s">
        <v>178</v>
      </c>
      <c r="B42" s="153"/>
      <c r="C42" s="155" t="s">
        <v>176</v>
      </c>
    </row>
    <row r="43" spans="1:5" x14ac:dyDescent="0.25">
      <c r="A43" s="6"/>
      <c r="B43" s="153"/>
      <c r="C43" s="6"/>
    </row>
  </sheetData>
  <mergeCells count="1">
    <mergeCell ref="A5:C5"/>
  </mergeCells>
  <hyperlinks>
    <hyperlink ref="C12" location="'Tabel A - General Issuer Detail'!A1" display="General Issuer Detail"/>
    <hyperlink ref="C15" location="'G1-G4 - Cover pool inform.'!A1" display="General cover pool information "/>
    <hyperlink ref="C16" location="'G1-G4 - Cover pool inform.'!B25" display="Outstanding CBs"/>
    <hyperlink ref="C17" location="'G1-G4 - Cover pool inform.'!B61" display="Legal ALM (balance principle) adherence"/>
    <hyperlink ref="C18" location="'G1-G4 - Cover pool inform.'!B70" display="Additional characteristics of ALM business model for issued CBs"/>
    <hyperlink ref="C20" location="'Table 1-3 - Lending'!B7" display="Number of loans by property category"/>
    <hyperlink ref="C21" location="'Table 1-3 - Lending'!B16" display="Lending by property category, DKKbn"/>
    <hyperlink ref="C22" location="'Table 1-3 - Lending'!B23" display="Lending, by loan size, DKKbn"/>
    <hyperlink ref="C23" location="'Table 4 - LTV'!B7" display="Lending, by-loan to-value (LTV), current property value, DKKbn"/>
    <hyperlink ref="C24" location="'Table 4 - LTV'!B29" display="Lending, by-loan to-value (LTV), current property value, Per cent"/>
    <hyperlink ref="C25" location="'Table 4 - LTV'!B51" display="Lending, by-loan to-value (LTV), current property value, DKKbn (&quot;Sidste krone&quot;)"/>
    <hyperlink ref="C26" location="'Table 4 - LTV'!B73" display="Lending, by-loan to-value (LTV), current property value, Per cent (&quot;Sidste krone&quot;)"/>
    <hyperlink ref="C27" location="'Table 5 - Region'!B7" display="Lending by region, DKKbn"/>
    <hyperlink ref="C28" location="'Table 6-8 - Lending by loan'!B6" display="Lending by loan type - IO Loans, DKKbn"/>
    <hyperlink ref="C29" location="'Table 6-8 - Lending by loan'!B26" display="Lending by loan type - Repayment Loans / Amortizing Loans, DKKbn"/>
    <hyperlink ref="C30" location="'Table 6-8 - Lending by loan'!B46" display="Lending by loan type - All loans, DKKbn"/>
    <hyperlink ref="C31" location="'Table 9-13 - Lending'!B6" display="Lending by Seasoning, DKKbn (Seasoning defined by duration of customer relationship)"/>
    <hyperlink ref="C32" location="'Table 9-13 - Lending'!B20" display="Lending by remaining maturity, DKKbn"/>
    <hyperlink ref="C33" location="'Table 9-13 - Lending'!B35" display="90 day Non-performing loans by property type, as percentage of instalments payments, %"/>
    <hyperlink ref="C34" location="'Table 9-13 - Lending'!B45" display="90 day Non-performing loans by property type, as percentage of lending, %"/>
    <hyperlink ref="C35" location="'Table 9-13 - Lending'!B55" display="90 day Non-performing loans by property type, as percentage of lending, by continous LTV bracket, %"/>
    <hyperlink ref="C36" location="'Table 9-13 - Lending'!B69" display="Realised losses (DKKm)"/>
    <hyperlink ref="C37" location="'Table 9-13 - Lending'!B78" display="Realised losses (%)"/>
    <hyperlink ref="C40" location="'X1 Key Concepts'!Udskriftsområde" display="Key Concepts Explanation"/>
    <hyperlink ref="C42" location="'X3 - General explanation'!B7" display="General explanation"/>
    <hyperlink ref="C41" location="'X2 Key Concepts'!Udskriftsområde" display="Key Concept Explanation"/>
  </hyperlinks>
  <printOptions horizontalCentered="1"/>
  <pageMargins left="0.25" right="0.25" top="0.75" bottom="0.75" header="0.3" footer="0.3"/>
  <pageSetup paperSize="9" scale="68" orientation="portrait" r:id="rId1"/>
  <headerFooter scaleWithDoc="0" alignWithMargins="0">
    <oddFooter>&amp;R&amp;8BRFkredit ECBC Label Template, 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pageSetUpPr fitToPage="1"/>
  </sheetPr>
  <dimension ref="A1:E45"/>
  <sheetViews>
    <sheetView zoomScale="85" zoomScaleNormal="85" workbookViewId="0">
      <selection activeCell="P13" sqref="P13"/>
    </sheetView>
  </sheetViews>
  <sheetFormatPr defaultColWidth="15.85546875" defaultRowHeight="15" x14ac:dyDescent="0.25"/>
  <cols>
    <col min="1" max="1" width="68.42578125" style="3" bestFit="1" customWidth="1"/>
    <col min="2" max="5" width="15.7109375" style="3" bestFit="1" customWidth="1"/>
    <col min="6" max="16384" width="15.85546875" style="3"/>
  </cols>
  <sheetData>
    <row r="1" spans="1:5" ht="12" customHeight="1" x14ac:dyDescent="0.25"/>
    <row r="2" spans="1:5" ht="12" customHeight="1" x14ac:dyDescent="0.25"/>
    <row r="3" spans="1:5" ht="12" customHeight="1" x14ac:dyDescent="0.25"/>
    <row r="4" spans="1:5" ht="36" customHeight="1" x14ac:dyDescent="0.25">
      <c r="A4" s="7" t="s">
        <v>222</v>
      </c>
      <c r="B4" s="410"/>
      <c r="C4" s="410"/>
    </row>
    <row r="5" spans="1:5" ht="15.75" x14ac:dyDescent="0.25">
      <c r="A5" s="43" t="s">
        <v>51</v>
      </c>
      <c r="B5" s="8"/>
      <c r="C5" s="8"/>
      <c r="D5" s="8"/>
      <c r="E5" s="8"/>
    </row>
    <row r="6" spans="1:5" s="6" customFormat="1" ht="3.75" customHeight="1" x14ac:dyDescent="0.25">
      <c r="A6" s="4"/>
      <c r="B6" s="5"/>
      <c r="C6" s="5"/>
      <c r="D6" s="5"/>
      <c r="E6" s="5"/>
    </row>
    <row r="7" spans="1:5" s="6" customFormat="1" ht="3" customHeight="1" x14ac:dyDescent="0.25">
      <c r="A7" s="4"/>
    </row>
    <row r="8" spans="1:5" ht="3.75" customHeight="1" x14ac:dyDescent="0.25"/>
    <row r="9" spans="1:5" x14ac:dyDescent="0.25">
      <c r="A9" s="9" t="s">
        <v>52</v>
      </c>
      <c r="B9" s="60" t="s">
        <v>1050</v>
      </c>
      <c r="C9" s="60" t="s">
        <v>1051</v>
      </c>
      <c r="D9" s="60" t="s">
        <v>1052</v>
      </c>
      <c r="E9" s="60" t="s">
        <v>1053</v>
      </c>
    </row>
    <row r="10" spans="1:5" x14ac:dyDescent="0.25">
      <c r="A10" s="10" t="s">
        <v>53</v>
      </c>
      <c r="B10" s="72">
        <v>307.02721600000001</v>
      </c>
      <c r="C10" s="72">
        <v>304.66399999999999</v>
      </c>
      <c r="D10" s="72">
        <v>293.63299999999998</v>
      </c>
      <c r="E10" s="72">
        <v>280.68700000000001</v>
      </c>
    </row>
    <row r="11" spans="1:5" x14ac:dyDescent="0.25">
      <c r="A11" s="10" t="s">
        <v>124</v>
      </c>
      <c r="B11" s="72">
        <v>278.40699999999998</v>
      </c>
      <c r="C11" s="72">
        <v>276.68200000000002</v>
      </c>
      <c r="D11" s="72">
        <v>268.99200000000002</v>
      </c>
      <c r="E11" s="72">
        <v>259.33100000000002</v>
      </c>
    </row>
    <row r="12" spans="1:5" x14ac:dyDescent="0.25">
      <c r="A12" s="13" t="s">
        <v>54</v>
      </c>
      <c r="B12" s="73">
        <v>277.78500000000003</v>
      </c>
      <c r="C12" s="73">
        <v>276.012</v>
      </c>
      <c r="D12" s="73">
        <v>268.30900000000003</v>
      </c>
      <c r="E12" s="73">
        <v>258.65100000000001</v>
      </c>
    </row>
    <row r="13" spans="1:5" x14ac:dyDescent="0.25">
      <c r="A13" s="14" t="s">
        <v>55</v>
      </c>
      <c r="B13" s="74">
        <v>0.18958</v>
      </c>
      <c r="C13" s="74">
        <v>0.183</v>
      </c>
      <c r="D13" s="74">
        <v>0.18099999999999999</v>
      </c>
      <c r="E13" s="74">
        <v>0.188</v>
      </c>
    </row>
    <row r="14" spans="1:5" x14ac:dyDescent="0.25">
      <c r="A14" s="10" t="s">
        <v>56</v>
      </c>
      <c r="B14" s="75">
        <v>0.18958</v>
      </c>
      <c r="C14" s="75">
        <v>0.183</v>
      </c>
      <c r="D14" s="75">
        <v>0.17899999999999999</v>
      </c>
      <c r="E14" s="75">
        <v>0.189</v>
      </c>
    </row>
    <row r="15" spans="1:5" x14ac:dyDescent="0.25">
      <c r="A15" s="10" t="s">
        <v>125</v>
      </c>
      <c r="B15" s="72">
        <v>283.68504560409571</v>
      </c>
      <c r="C15" s="72">
        <v>289.0442722141641</v>
      </c>
      <c r="D15" s="72">
        <v>276.01158732521986</v>
      </c>
      <c r="E15" s="72">
        <v>263.68432384678152</v>
      </c>
    </row>
    <row r="16" spans="1:5" x14ac:dyDescent="0.25">
      <c r="A16" s="10" t="s">
        <v>57</v>
      </c>
      <c r="B16" s="72">
        <v>3.73</v>
      </c>
      <c r="C16" s="72">
        <v>3.73</v>
      </c>
      <c r="D16" s="72">
        <v>3.73</v>
      </c>
      <c r="E16" s="72">
        <v>3.72</v>
      </c>
    </row>
    <row r="17" spans="1:5" x14ac:dyDescent="0.25">
      <c r="A17" s="12" t="s">
        <v>177</v>
      </c>
      <c r="B17" s="72">
        <v>0</v>
      </c>
      <c r="C17" s="72">
        <v>0</v>
      </c>
      <c r="D17" s="72">
        <v>0</v>
      </c>
      <c r="E17" s="72">
        <v>1</v>
      </c>
    </row>
    <row r="18" spans="1:5" x14ac:dyDescent="0.25">
      <c r="A18" s="15" t="s">
        <v>126</v>
      </c>
      <c r="B18" s="71">
        <v>37.099166092510202</v>
      </c>
      <c r="C18" s="71">
        <v>37.488432983050004</v>
      </c>
      <c r="D18" s="71">
        <v>36.3230681553</v>
      </c>
      <c r="E18" s="71">
        <v>34.635159999999999</v>
      </c>
    </row>
    <row r="19" spans="1:5" x14ac:dyDescent="0.25">
      <c r="A19" s="16" t="s">
        <v>127</v>
      </c>
      <c r="B19" s="71">
        <v>-3.2000000000000001E-2</v>
      </c>
      <c r="C19" s="71">
        <v>-1E-3</v>
      </c>
      <c r="D19" s="71">
        <v>1.4999999999999999E-2</v>
      </c>
      <c r="E19" s="71">
        <v>-3.5000000000000003E-2</v>
      </c>
    </row>
    <row r="20" spans="1:5" x14ac:dyDescent="0.25">
      <c r="A20" s="10" t="s">
        <v>128</v>
      </c>
      <c r="B20" s="72">
        <v>0.48148999999999997</v>
      </c>
      <c r="C20" s="72">
        <v>0.40923121541000002</v>
      </c>
      <c r="D20" s="72">
        <v>0.38600000000000001</v>
      </c>
      <c r="E20" s="72">
        <v>0.42799999999999999</v>
      </c>
    </row>
    <row r="21" spans="1:5" s="6" customFormat="1" ht="9.75" customHeight="1" x14ac:dyDescent="0.25">
      <c r="A21" s="4"/>
      <c r="B21" s="5"/>
      <c r="C21" s="5"/>
      <c r="D21" s="5"/>
      <c r="E21" s="5"/>
    </row>
    <row r="22" spans="1:5" s="6" customFormat="1" ht="15.75" x14ac:dyDescent="0.25">
      <c r="A22" s="70"/>
      <c r="B22" s="5"/>
      <c r="C22" s="5"/>
      <c r="D22" s="5"/>
      <c r="E22" s="5"/>
    </row>
    <row r="23" spans="1:5" x14ac:dyDescent="0.25">
      <c r="A23" s="20" t="s">
        <v>58</v>
      </c>
      <c r="B23" s="2"/>
      <c r="C23" s="2"/>
      <c r="D23" s="2"/>
      <c r="E23" s="2"/>
    </row>
    <row r="24" spans="1:5" x14ac:dyDescent="0.25">
      <c r="A24" s="17" t="s">
        <v>129</v>
      </c>
      <c r="B24" s="82">
        <v>273.25622832011527</v>
      </c>
      <c r="C24" s="82">
        <v>269.59322007486287</v>
      </c>
      <c r="D24" s="82">
        <v>262.46236077308652</v>
      </c>
      <c r="E24" s="82">
        <v>253.15460117337534</v>
      </c>
    </row>
    <row r="25" spans="1:5" x14ac:dyDescent="0.25">
      <c r="A25" s="20" t="s">
        <v>59</v>
      </c>
      <c r="B25" s="2"/>
      <c r="C25" s="2"/>
      <c r="D25" s="2"/>
      <c r="E25" s="2"/>
    </row>
    <row r="26" spans="1:5" ht="3" customHeight="1" x14ac:dyDescent="0.25">
      <c r="A26" s="19"/>
      <c r="B26" s="2"/>
      <c r="C26" s="2"/>
      <c r="D26" s="2"/>
      <c r="E26" s="2"/>
    </row>
    <row r="27" spans="1:5" x14ac:dyDescent="0.25">
      <c r="A27" s="13" t="s">
        <v>60</v>
      </c>
      <c r="B27" s="12"/>
      <c r="C27" s="12"/>
      <c r="D27" s="12"/>
      <c r="E27" s="12"/>
    </row>
    <row r="28" spans="1:5" x14ac:dyDescent="0.25">
      <c r="A28" s="18" t="s">
        <v>105</v>
      </c>
      <c r="B28" s="21">
        <v>0.63496569204999997</v>
      </c>
      <c r="C28" s="22">
        <v>1.4985731769100004</v>
      </c>
      <c r="D28" s="22">
        <v>1.5049711177199998</v>
      </c>
      <c r="E28" s="21">
        <v>1.4562616270000005E-2</v>
      </c>
    </row>
    <row r="29" spans="1:5" x14ac:dyDescent="0.25">
      <c r="A29" s="18" t="s">
        <v>106</v>
      </c>
      <c r="B29" s="21">
        <v>2.4629533647689539</v>
      </c>
      <c r="C29" s="21">
        <v>2.7793067186141864</v>
      </c>
      <c r="D29" s="21">
        <v>2.8813248371836653</v>
      </c>
      <c r="E29" s="21">
        <v>3.3498276354843477</v>
      </c>
    </row>
    <row r="30" spans="1:5" x14ac:dyDescent="0.25">
      <c r="A30" s="18" t="s">
        <v>107</v>
      </c>
      <c r="B30" s="21">
        <v>270.1583092632963</v>
      </c>
      <c r="C30" s="21">
        <v>265.3153401793387</v>
      </c>
      <c r="D30" s="21">
        <v>258.07606481818289</v>
      </c>
      <c r="E30" s="21">
        <v>249.790210921621</v>
      </c>
    </row>
    <row r="31" spans="1:5" x14ac:dyDescent="0.25">
      <c r="A31" s="13" t="s">
        <v>61</v>
      </c>
      <c r="B31" s="24"/>
      <c r="C31" s="24"/>
      <c r="D31" s="24"/>
      <c r="E31" s="24"/>
    </row>
    <row r="32" spans="1:5" x14ac:dyDescent="0.25">
      <c r="A32" s="18" t="s">
        <v>108</v>
      </c>
      <c r="B32" s="21">
        <v>272.93247185581299</v>
      </c>
      <c r="C32" s="21">
        <v>269.23898680198903</v>
      </c>
      <c r="D32" s="21">
        <v>262.09457047365191</v>
      </c>
      <c r="E32" s="21">
        <v>254.11015493317203</v>
      </c>
    </row>
    <row r="33" spans="1:5" x14ac:dyDescent="0.25">
      <c r="A33" s="18" t="s">
        <v>109</v>
      </c>
      <c r="B33" s="21">
        <v>0.32375646430487798</v>
      </c>
      <c r="C33" s="21">
        <v>0.35423327287180195</v>
      </c>
      <c r="D33" s="21">
        <v>0.36779029943562902</v>
      </c>
      <c r="E33" s="21">
        <v>0.40192111559791199</v>
      </c>
    </row>
    <row r="34" spans="1:5" x14ac:dyDescent="0.25">
      <c r="A34" s="18" t="s">
        <v>110</v>
      </c>
      <c r="B34" s="294">
        <v>0</v>
      </c>
      <c r="C34" s="294">
        <v>0</v>
      </c>
      <c r="D34" s="294">
        <v>0</v>
      </c>
      <c r="E34" s="294">
        <v>0</v>
      </c>
    </row>
    <row r="35" spans="1:5" x14ac:dyDescent="0.25">
      <c r="A35" s="18" t="s">
        <v>111</v>
      </c>
      <c r="B35" s="21">
        <v>0</v>
      </c>
      <c r="C35" s="21">
        <v>0</v>
      </c>
      <c r="D35" s="21">
        <v>0</v>
      </c>
      <c r="E35" s="21">
        <v>7.093856308738411E-2</v>
      </c>
    </row>
    <row r="36" spans="1:5" x14ac:dyDescent="0.25">
      <c r="A36" s="13" t="s">
        <v>62</v>
      </c>
      <c r="B36" s="24"/>
      <c r="C36" s="24"/>
      <c r="D36" s="24"/>
      <c r="E36" s="24"/>
    </row>
    <row r="37" spans="1:5" ht="30" x14ac:dyDescent="0.25">
      <c r="A37" s="18" t="s">
        <v>130</v>
      </c>
      <c r="B37" s="21">
        <v>188.69278874658792</v>
      </c>
      <c r="C37" s="21">
        <v>186.21685006696646</v>
      </c>
      <c r="D37" s="21">
        <v>180.01067030811416</v>
      </c>
      <c r="E37" s="21">
        <v>174.22559862739715</v>
      </c>
    </row>
    <row r="38" spans="1:5" ht="30" x14ac:dyDescent="0.25">
      <c r="A38" s="18" t="s">
        <v>112</v>
      </c>
      <c r="B38" s="21">
        <v>36.949606549528525</v>
      </c>
      <c r="C38" s="21">
        <v>36.457906987386522</v>
      </c>
      <c r="D38" s="21">
        <v>36.614853482492457</v>
      </c>
      <c r="E38" s="21">
        <v>35.235592941037353</v>
      </c>
    </row>
    <row r="39" spans="1:5" x14ac:dyDescent="0.25">
      <c r="A39" s="18" t="s">
        <v>113</v>
      </c>
      <c r="B39" s="21">
        <v>47.613833024000208</v>
      </c>
      <c r="C39" s="21">
        <v>46.918463020510103</v>
      </c>
      <c r="D39" s="21">
        <v>45.836836982480001</v>
      </c>
      <c r="E39" s="21">
        <v>45.121823043420001</v>
      </c>
    </row>
    <row r="40" spans="1:5" x14ac:dyDescent="0.25">
      <c r="A40" s="13" t="s">
        <v>63</v>
      </c>
      <c r="B40" s="23">
        <v>273.25622832011663</v>
      </c>
      <c r="C40" s="23">
        <v>269.5932200748631</v>
      </c>
      <c r="D40" s="23">
        <v>262.46236077308663</v>
      </c>
      <c r="E40" s="23">
        <v>254.58301461185451</v>
      </c>
    </row>
    <row r="41" spans="1:5" x14ac:dyDescent="0.25">
      <c r="A41" s="10" t="s">
        <v>131</v>
      </c>
      <c r="B41" s="80">
        <v>0.21682411688115388</v>
      </c>
      <c r="C41" s="80">
        <v>0.36349396736258666</v>
      </c>
      <c r="D41" s="80">
        <v>0.29167002708872897</v>
      </c>
      <c r="E41" s="84">
        <v>0.26832867924299669</v>
      </c>
    </row>
    <row r="42" spans="1:5" ht="30" x14ac:dyDescent="0.25">
      <c r="A42" s="12" t="s">
        <v>132</v>
      </c>
      <c r="B42" s="76">
        <v>0.3794791700122821</v>
      </c>
      <c r="C42" s="76">
        <v>0.4455246847939564</v>
      </c>
      <c r="D42" s="76">
        <v>0.52467924451056358</v>
      </c>
      <c r="E42" s="76">
        <v>0.55349373175681515</v>
      </c>
    </row>
    <row r="45" spans="1:5" x14ac:dyDescent="0.25">
      <c r="E45" s="94" t="s">
        <v>221</v>
      </c>
    </row>
  </sheetData>
  <mergeCells count="1">
    <mergeCell ref="B4:C4"/>
  </mergeCells>
  <hyperlinks>
    <hyperlink ref="E45" location="Contents!A1" display="To Frontpage"/>
  </hyperlinks>
  <printOptions horizontalCentered="1"/>
  <pageMargins left="0.19685039370078741" right="0.19685039370078741" top="0.74803149606299213" bottom="0.74803149606299213" header="0.31496062992125984" footer="0.31496062992125984"/>
  <pageSetup paperSize="9" scale="76" orientation="portrait" r:id="rId1"/>
  <headerFooter scaleWithDoc="0" alignWithMargins="0">
    <oddFooter>&amp;R&amp;8BRFkredit ECBC Label Template, 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3:N130"/>
  <sheetViews>
    <sheetView zoomScale="85" zoomScaleNormal="85" zoomScaleSheetLayoutView="40" workbookViewId="0">
      <selection activeCell="P13" sqref="P13"/>
    </sheetView>
  </sheetViews>
  <sheetFormatPr defaultRowHeight="15" x14ac:dyDescent="0.25"/>
  <cols>
    <col min="1" max="1" width="57.140625" style="3" customWidth="1"/>
    <col min="2" max="11" width="10.7109375" style="3" customWidth="1"/>
    <col min="12" max="12" width="9.140625" style="3"/>
    <col min="13" max="13" width="8.85546875" style="3" customWidth="1"/>
    <col min="14" max="16384" width="9.140625" style="3"/>
  </cols>
  <sheetData>
    <row r="3" spans="1:11" ht="12" customHeight="1" x14ac:dyDescent="0.25"/>
    <row r="4" spans="1:11" ht="36" x14ac:dyDescent="0.25">
      <c r="A4" s="88" t="s">
        <v>103</v>
      </c>
      <c r="B4" s="7"/>
      <c r="C4" s="7"/>
      <c r="D4" s="7"/>
      <c r="E4" s="7"/>
      <c r="F4" s="7"/>
      <c r="G4" s="7"/>
      <c r="H4" s="7"/>
      <c r="I4" s="7"/>
      <c r="J4" s="7"/>
      <c r="K4" s="7"/>
    </row>
    <row r="5" spans="1:11" ht="4.5" customHeight="1" x14ac:dyDescent="0.25">
      <c r="A5" s="424"/>
      <c r="B5" s="424"/>
      <c r="C5" s="424"/>
      <c r="D5" s="424"/>
      <c r="E5" s="424"/>
      <c r="F5" s="424"/>
      <c r="G5" s="424"/>
      <c r="H5" s="424"/>
      <c r="I5" s="424"/>
      <c r="J5" s="424"/>
      <c r="K5" s="424"/>
    </row>
    <row r="6" spans="1:11" ht="5.25" customHeight="1" x14ac:dyDescent="0.25">
      <c r="A6" s="25"/>
      <c r="B6" s="25"/>
      <c r="C6" s="164"/>
      <c r="D6" s="164"/>
      <c r="E6" s="164"/>
      <c r="F6" s="25"/>
      <c r="G6" s="25"/>
      <c r="H6" s="25"/>
      <c r="I6" s="25"/>
      <c r="J6" s="25"/>
      <c r="K6" s="25"/>
    </row>
    <row r="7" spans="1:11" x14ac:dyDescent="0.25">
      <c r="A7" s="30" t="s">
        <v>64</v>
      </c>
      <c r="B7" s="29"/>
      <c r="C7" s="29"/>
      <c r="D7" s="29"/>
      <c r="E7" s="29"/>
      <c r="F7" s="29"/>
      <c r="G7" s="29"/>
      <c r="H7" s="29" t="s">
        <v>1050</v>
      </c>
      <c r="I7" s="29" t="s">
        <v>1051</v>
      </c>
      <c r="J7" s="29" t="s">
        <v>1052</v>
      </c>
      <c r="K7" s="29" t="s">
        <v>1053</v>
      </c>
    </row>
    <row r="8" spans="1:11" x14ac:dyDescent="0.25">
      <c r="A8" s="27" t="s">
        <v>133</v>
      </c>
      <c r="B8" s="6"/>
      <c r="C8" s="6"/>
      <c r="D8" s="6"/>
      <c r="E8" s="6"/>
      <c r="F8" s="6"/>
      <c r="G8" s="6"/>
      <c r="H8" s="77">
        <v>264.98765554642648</v>
      </c>
      <c r="I8" s="77">
        <v>265.5379021770471</v>
      </c>
      <c r="J8" s="77">
        <v>249.69746097075119</v>
      </c>
      <c r="K8" s="77">
        <v>237.93314527381887</v>
      </c>
    </row>
    <row r="9" spans="1:11" x14ac:dyDescent="0.25">
      <c r="A9" s="27" t="s">
        <v>134</v>
      </c>
      <c r="B9" s="6"/>
      <c r="C9" s="6"/>
      <c r="D9" s="6"/>
      <c r="E9" s="6"/>
      <c r="F9" s="6"/>
      <c r="G9" s="6"/>
      <c r="H9" s="77">
        <v>0</v>
      </c>
      <c r="I9" s="77">
        <v>0</v>
      </c>
      <c r="J9" s="77">
        <v>0</v>
      </c>
      <c r="K9" s="77">
        <v>0</v>
      </c>
    </row>
    <row r="10" spans="1:11" x14ac:dyDescent="0.25">
      <c r="A10" s="27" t="s">
        <v>65</v>
      </c>
      <c r="B10" s="6"/>
      <c r="C10" s="6"/>
      <c r="D10" s="6"/>
      <c r="E10" s="6"/>
      <c r="F10" s="6"/>
      <c r="G10" s="6"/>
      <c r="H10" s="77">
        <v>15.647797837073396</v>
      </c>
      <c r="I10" s="77">
        <v>16.130318012329703</v>
      </c>
      <c r="J10" s="77">
        <v>14.124937901047792</v>
      </c>
      <c r="K10" s="77">
        <v>14.223643960175799</v>
      </c>
    </row>
    <row r="11" spans="1:11" x14ac:dyDescent="0.25">
      <c r="A11" s="27" t="s">
        <v>66</v>
      </c>
      <c r="B11" s="27" t="s">
        <v>10</v>
      </c>
      <c r="C11" s="27"/>
      <c r="D11" s="27"/>
      <c r="E11" s="27"/>
      <c r="F11" s="27"/>
      <c r="G11" s="27"/>
      <c r="H11" s="78">
        <v>6.3819894006110491</v>
      </c>
      <c r="I11" s="78">
        <v>6.7654488125789127</v>
      </c>
      <c r="J11" s="78">
        <v>6.1507263914143948</v>
      </c>
      <c r="K11" s="78">
        <v>6.4559458018959734</v>
      </c>
    </row>
    <row r="12" spans="1:11" x14ac:dyDescent="0.25">
      <c r="A12" s="31"/>
      <c r="B12" s="32" t="s">
        <v>135</v>
      </c>
      <c r="C12" s="32"/>
      <c r="D12" s="32"/>
      <c r="E12" s="32"/>
      <c r="F12" s="32"/>
      <c r="G12" s="32"/>
      <c r="H12" s="79">
        <v>0.08</v>
      </c>
      <c r="I12" s="79">
        <v>0.08</v>
      </c>
      <c r="J12" s="79">
        <v>0.08</v>
      </c>
      <c r="K12" s="79">
        <v>0.08</v>
      </c>
    </row>
    <row r="13" spans="1:11" x14ac:dyDescent="0.25">
      <c r="A13" s="27" t="s">
        <v>67</v>
      </c>
      <c r="B13" s="6"/>
      <c r="C13" s="6"/>
      <c r="D13" s="6"/>
      <c r="E13" s="6"/>
      <c r="F13" s="6"/>
      <c r="G13" s="6"/>
      <c r="H13" s="77">
        <v>249.33985770935311</v>
      </c>
      <c r="I13" s="77">
        <v>249.40758416471738</v>
      </c>
      <c r="J13" s="77">
        <v>235.57252306970341</v>
      </c>
      <c r="K13" s="77">
        <v>223.70950131364307</v>
      </c>
    </row>
    <row r="14" spans="1:11" x14ac:dyDescent="0.25">
      <c r="A14" s="6"/>
      <c r="B14" s="27" t="s">
        <v>68</v>
      </c>
      <c r="C14" s="27"/>
      <c r="D14" s="27"/>
      <c r="E14" s="27"/>
      <c r="F14" s="27"/>
      <c r="G14" s="27"/>
      <c r="H14" s="81">
        <v>0</v>
      </c>
      <c r="I14" s="81">
        <v>0</v>
      </c>
      <c r="J14" s="81">
        <v>0</v>
      </c>
      <c r="K14" s="81">
        <v>0</v>
      </c>
    </row>
    <row r="15" spans="1:11" x14ac:dyDescent="0.25">
      <c r="A15" s="27" t="s">
        <v>148</v>
      </c>
      <c r="B15" s="6"/>
      <c r="C15" s="6"/>
      <c r="D15" s="6"/>
      <c r="E15" s="6"/>
      <c r="F15" s="6"/>
      <c r="G15" s="6"/>
      <c r="H15" s="77">
        <v>0</v>
      </c>
      <c r="I15" s="77">
        <v>0</v>
      </c>
      <c r="J15" s="77">
        <v>0</v>
      </c>
      <c r="K15" s="77">
        <v>1.01</v>
      </c>
    </row>
    <row r="16" spans="1:11" x14ac:dyDescent="0.25">
      <c r="A16" s="27" t="s">
        <v>149</v>
      </c>
      <c r="B16" s="6"/>
      <c r="C16" s="6"/>
      <c r="D16" s="6"/>
      <c r="E16" s="6"/>
      <c r="F16" s="6"/>
      <c r="G16" s="6"/>
      <c r="H16" s="77">
        <v>3.73</v>
      </c>
      <c r="I16" s="77">
        <v>3.73</v>
      </c>
      <c r="J16" s="77">
        <v>3.73</v>
      </c>
      <c r="K16" s="77">
        <v>3.73</v>
      </c>
    </row>
    <row r="17" spans="1:11" x14ac:dyDescent="0.25">
      <c r="A17" s="99" t="s">
        <v>69</v>
      </c>
      <c r="B17" s="100"/>
      <c r="C17" s="100"/>
      <c r="D17" s="100"/>
      <c r="E17" s="100"/>
      <c r="F17" s="6"/>
      <c r="G17" s="6"/>
      <c r="H17" s="77">
        <v>0</v>
      </c>
      <c r="I17" s="77">
        <v>0</v>
      </c>
      <c r="J17" s="77">
        <v>0</v>
      </c>
      <c r="K17" s="77">
        <v>0</v>
      </c>
    </row>
    <row r="18" spans="1:11" x14ac:dyDescent="0.25">
      <c r="A18" s="99" t="s">
        <v>136</v>
      </c>
      <c r="B18" s="100"/>
      <c r="C18" s="100"/>
      <c r="D18" s="100"/>
      <c r="E18" s="100"/>
      <c r="F18" s="85"/>
      <c r="G18" s="85"/>
      <c r="H18" s="129">
        <v>0</v>
      </c>
      <c r="I18" s="129">
        <v>0</v>
      </c>
      <c r="J18" s="129">
        <v>0</v>
      </c>
      <c r="K18" s="129">
        <v>0</v>
      </c>
    </row>
    <row r="19" spans="1:11" x14ac:dyDescent="0.25">
      <c r="A19" s="99" t="s">
        <v>226</v>
      </c>
      <c r="B19" s="100"/>
      <c r="C19" s="100"/>
      <c r="D19" s="100"/>
      <c r="E19" s="100"/>
      <c r="F19" s="85"/>
      <c r="G19" s="85"/>
      <c r="H19" s="129">
        <v>9.8590808855380825</v>
      </c>
      <c r="I19" s="129">
        <v>10.341601060794389</v>
      </c>
      <c r="J19" s="129">
        <v>8.3352515514800007</v>
      </c>
      <c r="K19" s="129">
        <v>7.7094666494124908</v>
      </c>
    </row>
    <row r="20" spans="1:11" x14ac:dyDescent="0.25">
      <c r="A20" s="99" t="s">
        <v>412</v>
      </c>
      <c r="B20" s="100"/>
      <c r="C20" s="100"/>
      <c r="D20" s="100"/>
      <c r="E20" s="100"/>
      <c r="F20" s="85"/>
      <c r="G20" s="85"/>
      <c r="H20" s="129">
        <v>13.589080885538083</v>
      </c>
      <c r="I20" s="129">
        <v>14.071601060794389</v>
      </c>
      <c r="J20" s="129">
        <v>12.065251551480001</v>
      </c>
      <c r="K20" s="129">
        <v>12.449466649412491</v>
      </c>
    </row>
    <row r="21" spans="1:11" x14ac:dyDescent="0.25">
      <c r="A21" s="101"/>
      <c r="B21" s="100"/>
      <c r="C21" s="100"/>
      <c r="D21" s="100"/>
      <c r="E21" s="100"/>
      <c r="F21" s="85"/>
      <c r="G21" s="85"/>
      <c r="H21" s="129"/>
      <c r="I21" s="129"/>
      <c r="J21" s="129"/>
      <c r="K21" s="129"/>
    </row>
    <row r="22" spans="1:11" x14ac:dyDescent="0.25">
      <c r="A22" s="102" t="s">
        <v>240</v>
      </c>
      <c r="B22" s="103"/>
      <c r="C22" s="103"/>
      <c r="D22" s="103"/>
      <c r="E22" s="103"/>
      <c r="F22" s="86"/>
      <c r="G22" s="86"/>
      <c r="H22" s="285">
        <v>0.31968343391081927</v>
      </c>
      <c r="I22" s="285">
        <v>0.37104654555210309</v>
      </c>
      <c r="J22" s="285">
        <v>0.46445850051664261</v>
      </c>
      <c r="K22" s="285">
        <v>0.45614715731594296</v>
      </c>
    </row>
    <row r="23" spans="1:11" ht="7.5" customHeight="1" x14ac:dyDescent="0.25"/>
    <row r="24" spans="1:11" ht="18" x14ac:dyDescent="0.25">
      <c r="A24" s="7" t="s">
        <v>101</v>
      </c>
      <c r="B24" s="7"/>
      <c r="C24" s="7"/>
      <c r="D24" s="7"/>
      <c r="E24" s="7"/>
      <c r="F24" s="7"/>
      <c r="G24" s="7"/>
      <c r="H24" s="7"/>
      <c r="I24" s="7"/>
      <c r="J24" s="7"/>
      <c r="K24" s="7"/>
    </row>
    <row r="25" spans="1:11" ht="5.25" customHeight="1" x14ac:dyDescent="0.25">
      <c r="A25" s="25"/>
      <c r="B25" s="25"/>
      <c r="C25" s="164"/>
      <c r="D25" s="164"/>
      <c r="E25" s="164"/>
      <c r="F25" s="25"/>
      <c r="G25" s="25"/>
      <c r="H25" s="25"/>
      <c r="I25" s="25"/>
      <c r="J25" s="25"/>
      <c r="K25" s="25"/>
    </row>
    <row r="26" spans="1:11" x14ac:dyDescent="0.25">
      <c r="A26" s="30" t="s">
        <v>64</v>
      </c>
      <c r="B26" s="29"/>
      <c r="C26" s="29"/>
      <c r="D26" s="29"/>
      <c r="E26" s="29"/>
      <c r="F26" s="29"/>
      <c r="G26" s="29"/>
      <c r="H26" s="29" t="str">
        <f>+H7</f>
        <v>Q4 2016</v>
      </c>
      <c r="I26" s="29" t="str">
        <f>I7</f>
        <v>Q3 2016</v>
      </c>
      <c r="J26" s="29" t="str">
        <f>J7</f>
        <v>Q2 2016</v>
      </c>
      <c r="K26" s="29" t="str">
        <f>K7</f>
        <v>Q1 2016</v>
      </c>
    </row>
    <row r="27" spans="1:11" x14ac:dyDescent="0.25">
      <c r="A27" s="27" t="s">
        <v>67</v>
      </c>
      <c r="B27" s="6"/>
      <c r="C27" s="6"/>
      <c r="D27" s="6"/>
      <c r="E27" s="6"/>
      <c r="F27" s="6"/>
      <c r="G27" s="6"/>
      <c r="H27" s="165">
        <v>249.33985770935311</v>
      </c>
      <c r="I27" s="165">
        <v>249.40758416471738</v>
      </c>
      <c r="J27" s="165">
        <v>235.57252306970341</v>
      </c>
      <c r="K27" s="165">
        <v>223.70950131364307</v>
      </c>
    </row>
    <row r="28" spans="1:11" x14ac:dyDescent="0.25">
      <c r="A28" s="27" t="s">
        <v>137</v>
      </c>
      <c r="B28" s="6"/>
      <c r="C28" s="6"/>
      <c r="D28" s="6"/>
      <c r="E28" s="6"/>
      <c r="F28" s="6"/>
      <c r="G28" s="6"/>
      <c r="H28" s="165">
        <v>252.51534134209157</v>
      </c>
      <c r="I28" s="165">
        <v>254.18264479944202</v>
      </c>
      <c r="J28" s="165">
        <v>239.55463318825008</v>
      </c>
      <c r="K28" s="165">
        <v>226.19625591276898</v>
      </c>
    </row>
    <row r="29" spans="1:11" x14ac:dyDescent="0.25">
      <c r="A29" s="99" t="s">
        <v>70</v>
      </c>
      <c r="B29" s="99" t="s">
        <v>71</v>
      </c>
      <c r="C29" s="99"/>
      <c r="D29" s="99"/>
      <c r="E29" s="99"/>
      <c r="F29" s="99"/>
      <c r="G29" s="99"/>
      <c r="H29" s="130">
        <v>0</v>
      </c>
      <c r="I29" s="130">
        <v>0</v>
      </c>
      <c r="J29" s="130">
        <v>0</v>
      </c>
      <c r="K29" s="130">
        <v>0</v>
      </c>
    </row>
    <row r="30" spans="1:11" x14ac:dyDescent="0.25">
      <c r="A30" s="100"/>
      <c r="B30" s="99" t="s">
        <v>147</v>
      </c>
      <c r="C30" s="99"/>
      <c r="D30" s="99"/>
      <c r="E30" s="99"/>
      <c r="F30" s="99"/>
      <c r="G30" s="99"/>
      <c r="H30" s="131">
        <v>43.865191425329108</v>
      </c>
      <c r="I30" s="131">
        <v>48.722865312771141</v>
      </c>
      <c r="J30" s="131">
        <v>42.184291344918371</v>
      </c>
      <c r="K30" s="131">
        <v>31.987894552981736</v>
      </c>
    </row>
    <row r="31" spans="1:11" x14ac:dyDescent="0.25">
      <c r="A31" s="100"/>
      <c r="B31" s="99" t="s">
        <v>146</v>
      </c>
      <c r="C31" s="99"/>
      <c r="D31" s="99"/>
      <c r="E31" s="99"/>
      <c r="F31" s="99"/>
      <c r="G31" s="99"/>
      <c r="H31" s="132"/>
      <c r="I31" s="132"/>
      <c r="J31" s="132"/>
      <c r="K31" s="132"/>
    </row>
    <row r="32" spans="1:11" x14ac:dyDescent="0.25">
      <c r="A32" s="100"/>
      <c r="B32" s="99" t="s">
        <v>230</v>
      </c>
      <c r="C32" s="99"/>
      <c r="D32" s="99"/>
      <c r="E32" s="99"/>
      <c r="F32" s="99"/>
      <c r="G32" s="99"/>
      <c r="H32" s="132">
        <v>26.623244182363635</v>
      </c>
      <c r="I32" s="132">
        <v>29.298021707717119</v>
      </c>
      <c r="J32" s="132">
        <v>30.272569417487453</v>
      </c>
      <c r="K32" s="132">
        <v>41.392560571338336</v>
      </c>
    </row>
    <row r="33" spans="1:11" x14ac:dyDescent="0.25">
      <c r="A33" s="100"/>
      <c r="B33" s="99" t="s">
        <v>231</v>
      </c>
      <c r="C33" s="99"/>
      <c r="D33" s="99"/>
      <c r="E33" s="99"/>
      <c r="F33" s="99"/>
      <c r="G33" s="99"/>
      <c r="H33" s="132">
        <v>47.545848754371491</v>
      </c>
      <c r="I33" s="132">
        <v>56.508571851810032</v>
      </c>
      <c r="J33" s="132">
        <v>58.515985755257859</v>
      </c>
      <c r="K33" s="132">
        <v>57.155968555383268</v>
      </c>
    </row>
    <row r="34" spans="1:11" x14ac:dyDescent="0.25">
      <c r="A34" s="100"/>
      <c r="B34" s="99" t="s">
        <v>232</v>
      </c>
      <c r="C34" s="99"/>
      <c r="D34" s="99"/>
      <c r="E34" s="99"/>
      <c r="F34" s="99"/>
      <c r="G34" s="99"/>
      <c r="H34" s="132">
        <v>18.355000421320764</v>
      </c>
      <c r="I34" s="132">
        <v>14.029620806307534</v>
      </c>
      <c r="J34" s="132">
        <v>15.076011211268646</v>
      </c>
      <c r="K34" s="132">
        <v>14.279791165485001</v>
      </c>
    </row>
    <row r="35" spans="1:11" x14ac:dyDescent="0.25">
      <c r="A35" s="100"/>
      <c r="B35" s="99" t="s">
        <v>233</v>
      </c>
      <c r="C35" s="99"/>
      <c r="D35" s="99"/>
      <c r="E35" s="99"/>
      <c r="F35" s="99"/>
      <c r="G35" s="99"/>
      <c r="H35" s="132">
        <v>13.500540788970373</v>
      </c>
      <c r="I35" s="132">
        <v>10.126963572936281</v>
      </c>
      <c r="J35" s="132">
        <v>9.9558163719417863</v>
      </c>
      <c r="K35" s="132">
        <v>4.4253966622484224</v>
      </c>
    </row>
    <row r="36" spans="1:11" x14ac:dyDescent="0.25">
      <c r="A36" s="100"/>
      <c r="B36" s="99" t="s">
        <v>72</v>
      </c>
      <c r="C36" s="99"/>
      <c r="D36" s="99"/>
      <c r="E36" s="99"/>
      <c r="F36" s="99"/>
      <c r="G36" s="99"/>
      <c r="H36" s="131">
        <v>17.61943663438235</v>
      </c>
      <c r="I36" s="131">
        <v>11.833231044253733</v>
      </c>
      <c r="J36" s="131">
        <v>5.6200895879025641</v>
      </c>
      <c r="K36" s="131">
        <v>5.241429817411122</v>
      </c>
    </row>
    <row r="37" spans="1:11" x14ac:dyDescent="0.25">
      <c r="A37" s="100"/>
      <c r="B37" s="99" t="s">
        <v>73</v>
      </c>
      <c r="C37" s="99"/>
      <c r="D37" s="99"/>
      <c r="E37" s="99"/>
      <c r="F37" s="99"/>
      <c r="G37" s="99"/>
      <c r="H37" s="131">
        <v>8.9131414618180962</v>
      </c>
      <c r="I37" s="131">
        <v>9.0055413845011785</v>
      </c>
      <c r="J37" s="131">
        <v>8.9957395689637867</v>
      </c>
      <c r="K37" s="131">
        <v>8.6011643893148957</v>
      </c>
    </row>
    <row r="38" spans="1:11" x14ac:dyDescent="0.25">
      <c r="A38" s="100"/>
      <c r="B38" s="99" t="s">
        <v>74</v>
      </c>
      <c r="C38" s="99"/>
      <c r="D38" s="99"/>
      <c r="E38" s="99"/>
      <c r="F38" s="99"/>
      <c r="G38" s="99"/>
      <c r="H38" s="131">
        <v>76.092937673535786</v>
      </c>
      <c r="I38" s="131">
        <v>74.657829119144992</v>
      </c>
      <c r="J38" s="131">
        <v>68.934129930509613</v>
      </c>
      <c r="K38" s="131">
        <v>63.112050198606191</v>
      </c>
    </row>
    <row r="39" spans="1:11" x14ac:dyDescent="0.25">
      <c r="A39" s="99" t="s">
        <v>75</v>
      </c>
      <c r="B39" s="99" t="s">
        <v>228</v>
      </c>
      <c r="C39" s="99"/>
      <c r="D39" s="99"/>
      <c r="E39" s="99"/>
      <c r="F39" s="99"/>
      <c r="G39" s="99"/>
      <c r="H39" s="133">
        <v>0.48525013101408004</v>
      </c>
      <c r="I39" s="133">
        <v>0.48577709325700741</v>
      </c>
      <c r="J39" s="133">
        <v>0.48488333875887707</v>
      </c>
      <c r="K39" s="133">
        <v>0.49253980445126383</v>
      </c>
    </row>
    <row r="40" spans="1:11" x14ac:dyDescent="0.25">
      <c r="A40" s="100"/>
      <c r="B40" s="99" t="s">
        <v>229</v>
      </c>
      <c r="C40" s="99"/>
      <c r="D40" s="99"/>
      <c r="E40" s="99"/>
      <c r="F40" s="99"/>
      <c r="G40" s="99"/>
      <c r="H40" s="133">
        <v>0.51474986898592001</v>
      </c>
      <c r="I40" s="133">
        <v>0.51422290674299254</v>
      </c>
      <c r="J40" s="133">
        <v>0.51511666124112288</v>
      </c>
      <c r="K40" s="133">
        <v>0.50746019554873611</v>
      </c>
    </row>
    <row r="41" spans="1:11" x14ac:dyDescent="0.25">
      <c r="A41" s="100"/>
      <c r="B41" s="99" t="s">
        <v>76</v>
      </c>
      <c r="C41" s="99"/>
      <c r="D41" s="99"/>
      <c r="E41" s="99"/>
      <c r="F41" s="99"/>
      <c r="G41" s="99"/>
      <c r="H41" s="134">
        <v>0</v>
      </c>
      <c r="I41" s="134">
        <v>0</v>
      </c>
      <c r="J41" s="134">
        <v>0</v>
      </c>
      <c r="K41" s="134">
        <v>0</v>
      </c>
    </row>
    <row r="42" spans="1:11" x14ac:dyDescent="0.25">
      <c r="A42" s="99" t="s">
        <v>77</v>
      </c>
      <c r="B42" s="99" t="s">
        <v>138</v>
      </c>
      <c r="C42" s="99"/>
      <c r="D42" s="99"/>
      <c r="E42" s="99"/>
      <c r="F42" s="99"/>
      <c r="G42" s="99"/>
      <c r="H42" s="133">
        <v>0.88165760820865591</v>
      </c>
      <c r="I42" s="133">
        <v>0.90068321310931343</v>
      </c>
      <c r="J42" s="133">
        <v>0.90131704461647355</v>
      </c>
      <c r="K42" s="133">
        <v>0.90507944232700355</v>
      </c>
    </row>
    <row r="43" spans="1:11" x14ac:dyDescent="0.25">
      <c r="A43" s="100"/>
      <c r="B43" s="99" t="s">
        <v>139</v>
      </c>
      <c r="C43" s="99"/>
      <c r="D43" s="99"/>
      <c r="E43" s="99"/>
      <c r="F43" s="99"/>
      <c r="G43" s="99"/>
      <c r="H43" s="133">
        <v>0.11611939609191882</v>
      </c>
      <c r="I43" s="133">
        <v>9.7026718112753013E-2</v>
      </c>
      <c r="J43" s="133">
        <v>9.1513287168750665E-2</v>
      </c>
      <c r="K43" s="133">
        <v>8.7198276635557265E-2</v>
      </c>
    </row>
    <row r="44" spans="1:11" x14ac:dyDescent="0.25">
      <c r="A44" s="100"/>
      <c r="B44" s="99" t="s">
        <v>78</v>
      </c>
      <c r="C44" s="99"/>
      <c r="D44" s="99"/>
      <c r="E44" s="99"/>
      <c r="F44" s="99"/>
      <c r="G44" s="99"/>
      <c r="H44" s="133">
        <v>2.2229956994252753E-3</v>
      </c>
      <c r="I44" s="133">
        <v>2.2900687779335255E-3</v>
      </c>
      <c r="J44" s="133">
        <v>7.1696682147757481E-3</v>
      </c>
      <c r="K44" s="133">
        <v>7.7222810374391092E-3</v>
      </c>
    </row>
    <row r="45" spans="1:11" x14ac:dyDescent="0.25">
      <c r="A45" s="99" t="s">
        <v>79</v>
      </c>
      <c r="B45" s="99" t="s">
        <v>80</v>
      </c>
      <c r="C45" s="99"/>
      <c r="D45" s="99"/>
      <c r="E45" s="99"/>
      <c r="F45" s="99"/>
      <c r="G45" s="99"/>
      <c r="H45" s="130">
        <v>237.52142020421019</v>
      </c>
      <c r="I45" s="130">
        <v>244.34517122015174</v>
      </c>
      <c r="J45" s="130">
        <v>235.40407192226976</v>
      </c>
      <c r="K45" s="130">
        <v>225.71187434556475</v>
      </c>
    </row>
    <row r="46" spans="1:11" x14ac:dyDescent="0.25">
      <c r="A46" s="100"/>
      <c r="B46" s="99" t="s">
        <v>81</v>
      </c>
      <c r="C46" s="99"/>
      <c r="D46" s="99"/>
      <c r="E46" s="99"/>
      <c r="F46" s="99"/>
      <c r="G46" s="99"/>
      <c r="H46" s="130">
        <v>14.993921137881287</v>
      </c>
      <c r="I46" s="130">
        <v>9.8374735792904122</v>
      </c>
      <c r="J46" s="130">
        <v>4.1505612659802313</v>
      </c>
      <c r="K46" s="130">
        <v>0.41357474590786891</v>
      </c>
    </row>
    <row r="47" spans="1:11" x14ac:dyDescent="0.25">
      <c r="A47" s="100"/>
      <c r="B47" s="99" t="s">
        <v>82</v>
      </c>
      <c r="C47" s="99"/>
      <c r="D47" s="99"/>
      <c r="E47" s="99"/>
      <c r="F47" s="99"/>
      <c r="G47" s="99"/>
      <c r="H47" s="130">
        <v>0</v>
      </c>
      <c r="I47" s="130">
        <v>0</v>
      </c>
      <c r="J47" s="130">
        <v>0</v>
      </c>
      <c r="K47" s="130">
        <v>7.080682129634E-2</v>
      </c>
    </row>
    <row r="48" spans="1:11" x14ac:dyDescent="0.25">
      <c r="A48" s="100"/>
      <c r="B48" s="99" t="s">
        <v>83</v>
      </c>
      <c r="C48" s="99"/>
      <c r="D48" s="99"/>
      <c r="E48" s="99"/>
      <c r="F48" s="99"/>
      <c r="G48" s="99"/>
      <c r="H48" s="135">
        <v>0</v>
      </c>
      <c r="I48" s="135">
        <v>0</v>
      </c>
      <c r="J48" s="135">
        <v>0</v>
      </c>
      <c r="K48" s="135">
        <v>0</v>
      </c>
    </row>
    <row r="49" spans="1:11" x14ac:dyDescent="0.25">
      <c r="A49" s="100"/>
      <c r="B49" s="99" t="s">
        <v>84</v>
      </c>
      <c r="C49" s="99"/>
      <c r="D49" s="99"/>
      <c r="E49" s="99"/>
      <c r="F49" s="99"/>
      <c r="G49" s="99"/>
      <c r="H49" s="135">
        <v>0</v>
      </c>
      <c r="I49" s="135">
        <v>0</v>
      </c>
      <c r="J49" s="135">
        <v>0</v>
      </c>
      <c r="K49" s="135">
        <v>0</v>
      </c>
    </row>
    <row r="50" spans="1:11" x14ac:dyDescent="0.25">
      <c r="A50" s="100"/>
      <c r="B50" s="99" t="s">
        <v>179</v>
      </c>
      <c r="C50" s="99"/>
      <c r="D50" s="99"/>
      <c r="E50" s="99"/>
      <c r="F50" s="99"/>
      <c r="G50" s="99"/>
      <c r="H50" s="135">
        <v>0</v>
      </c>
      <c r="I50" s="135">
        <v>0</v>
      </c>
      <c r="J50" s="135">
        <v>0</v>
      </c>
      <c r="K50" s="135">
        <v>0</v>
      </c>
    </row>
    <row r="51" spans="1:11" x14ac:dyDescent="0.25">
      <c r="A51" s="100"/>
      <c r="B51" s="99" t="s">
        <v>9</v>
      </c>
      <c r="C51" s="99"/>
      <c r="D51" s="99"/>
      <c r="E51" s="99"/>
      <c r="F51" s="99"/>
      <c r="G51" s="99"/>
      <c r="H51" s="135">
        <v>0</v>
      </c>
      <c r="I51" s="135">
        <v>0</v>
      </c>
      <c r="J51" s="135">
        <v>0</v>
      </c>
      <c r="K51" s="135">
        <v>0</v>
      </c>
    </row>
    <row r="52" spans="1:11" x14ac:dyDescent="0.25">
      <c r="A52" s="99" t="s">
        <v>85</v>
      </c>
      <c r="B52" s="100"/>
      <c r="C52" s="100"/>
      <c r="D52" s="100"/>
      <c r="E52" s="100"/>
      <c r="F52" s="100"/>
      <c r="G52" s="100"/>
      <c r="H52" s="83">
        <v>1</v>
      </c>
      <c r="I52" s="83">
        <v>1</v>
      </c>
      <c r="J52" s="83">
        <v>1</v>
      </c>
      <c r="K52" s="83">
        <v>1</v>
      </c>
    </row>
    <row r="53" spans="1:11" x14ac:dyDescent="0.25">
      <c r="A53" s="99" t="s">
        <v>86</v>
      </c>
      <c r="B53" s="100"/>
      <c r="C53" s="100"/>
      <c r="D53" s="100"/>
      <c r="E53" s="100"/>
      <c r="F53" s="100"/>
      <c r="G53" s="100"/>
      <c r="H53" s="83">
        <v>1</v>
      </c>
      <c r="I53" s="83">
        <v>1</v>
      </c>
      <c r="J53" s="83">
        <v>1</v>
      </c>
      <c r="K53" s="83">
        <v>1</v>
      </c>
    </row>
    <row r="54" spans="1:11" x14ac:dyDescent="0.25">
      <c r="A54" s="99" t="s">
        <v>87</v>
      </c>
      <c r="B54" s="100"/>
      <c r="C54" s="100"/>
      <c r="D54" s="100"/>
      <c r="E54" s="100"/>
      <c r="F54" s="100"/>
      <c r="G54" s="100"/>
      <c r="H54" s="83">
        <v>1</v>
      </c>
      <c r="I54" s="83">
        <v>1</v>
      </c>
      <c r="J54" s="83">
        <v>1</v>
      </c>
      <c r="K54" s="83">
        <v>1</v>
      </c>
    </row>
    <row r="55" spans="1:11" x14ac:dyDescent="0.25">
      <c r="A55" s="99" t="s">
        <v>88</v>
      </c>
      <c r="B55" s="99" t="s">
        <v>89</v>
      </c>
      <c r="C55" s="99"/>
      <c r="D55" s="99"/>
      <c r="E55" s="99"/>
      <c r="F55" s="99"/>
      <c r="G55" s="99"/>
      <c r="H55" s="36" t="s">
        <v>308</v>
      </c>
      <c r="I55" s="36" t="s">
        <v>308</v>
      </c>
      <c r="J55" s="36" t="s">
        <v>308</v>
      </c>
      <c r="K55" s="36" t="s">
        <v>308</v>
      </c>
    </row>
    <row r="56" spans="1:11" x14ac:dyDescent="0.25">
      <c r="A56" s="100"/>
      <c r="B56" s="99" t="s">
        <v>90</v>
      </c>
      <c r="C56" s="99"/>
      <c r="D56" s="99"/>
      <c r="E56" s="99"/>
      <c r="F56" s="99"/>
      <c r="G56" s="99"/>
      <c r="H56" s="36" t="s">
        <v>384</v>
      </c>
      <c r="I56" s="36" t="s">
        <v>384</v>
      </c>
      <c r="J56" s="36" t="s">
        <v>384</v>
      </c>
      <c r="K56" s="36" t="s">
        <v>384</v>
      </c>
    </row>
    <row r="57" spans="1:11" x14ac:dyDescent="0.25">
      <c r="A57" s="6"/>
      <c r="B57" s="27" t="s">
        <v>91</v>
      </c>
      <c r="C57" s="27"/>
      <c r="D57" s="27"/>
      <c r="E57" s="27"/>
      <c r="F57" s="27"/>
      <c r="G57" s="27"/>
      <c r="H57" s="36" t="s">
        <v>308</v>
      </c>
      <c r="I57" s="36" t="s">
        <v>308</v>
      </c>
      <c r="J57" s="36" t="s">
        <v>308</v>
      </c>
      <c r="K57" s="36" t="s">
        <v>308</v>
      </c>
    </row>
    <row r="58" spans="1:11" x14ac:dyDescent="0.25">
      <c r="A58" s="6"/>
      <c r="B58" s="27"/>
      <c r="C58" s="27"/>
      <c r="D58" s="27"/>
      <c r="E58" s="27"/>
      <c r="F58" s="27"/>
      <c r="G58" s="27"/>
      <c r="H58" s="36"/>
      <c r="I58" s="37"/>
      <c r="J58" s="37"/>
      <c r="K58" s="36"/>
    </row>
    <row r="59" spans="1:11" ht="18" x14ac:dyDescent="0.25">
      <c r="A59" s="411" t="s">
        <v>381</v>
      </c>
      <c r="B59" s="411"/>
      <c r="C59" s="411"/>
      <c r="D59" s="411"/>
      <c r="E59" s="411"/>
      <c r="F59" s="411"/>
      <c r="G59" s="274"/>
      <c r="H59" s="274"/>
      <c r="I59" s="274"/>
      <c r="J59" s="274"/>
      <c r="K59" s="274"/>
    </row>
    <row r="60" spans="1:11" ht="18" x14ac:dyDescent="0.25">
      <c r="A60" s="40"/>
      <c r="B60" s="40"/>
      <c r="C60" s="40"/>
      <c r="D60" s="40"/>
      <c r="E60" s="40"/>
      <c r="F60" s="40"/>
      <c r="G60" s="40"/>
      <c r="H60" s="40"/>
      <c r="I60" s="40"/>
      <c r="J60" s="40"/>
      <c r="K60" s="40"/>
    </row>
    <row r="61" spans="1:11" x14ac:dyDescent="0.25">
      <c r="A61" s="93" t="s">
        <v>382</v>
      </c>
      <c r="B61" s="46"/>
      <c r="C61" s="46"/>
      <c r="D61" s="46"/>
      <c r="E61" s="46"/>
      <c r="F61" s="46"/>
      <c r="G61" s="46"/>
      <c r="H61" s="46"/>
      <c r="I61" s="46"/>
      <c r="J61" s="46"/>
      <c r="K61" s="46"/>
    </row>
    <row r="62" spans="1:11" x14ac:dyDescent="0.25">
      <c r="A62" s="275" t="s">
        <v>383</v>
      </c>
      <c r="B62" s="276" t="s">
        <v>384</v>
      </c>
      <c r="C62" s="276" t="s">
        <v>385</v>
      </c>
      <c r="D62" s="276" t="s">
        <v>386</v>
      </c>
      <c r="E62" s="276" t="s">
        <v>387</v>
      </c>
      <c r="F62" s="276" t="s">
        <v>388</v>
      </c>
      <c r="G62" s="276" t="s">
        <v>389</v>
      </c>
      <c r="H62" s="276" t="s">
        <v>390</v>
      </c>
      <c r="I62" s="276" t="s">
        <v>391</v>
      </c>
      <c r="J62" s="276" t="s">
        <v>392</v>
      </c>
      <c r="K62" s="276" t="s">
        <v>393</v>
      </c>
    </row>
    <row r="63" spans="1:11" x14ac:dyDescent="0.25">
      <c r="A63" s="276" t="s">
        <v>394</v>
      </c>
      <c r="B63" s="295">
        <v>13.589080885538081</v>
      </c>
      <c r="C63" s="295">
        <v>0</v>
      </c>
      <c r="D63" s="295">
        <v>0</v>
      </c>
      <c r="E63" s="295">
        <v>0</v>
      </c>
      <c r="F63" s="295">
        <v>0</v>
      </c>
      <c r="G63" s="295">
        <v>0</v>
      </c>
      <c r="H63" s="295">
        <v>0</v>
      </c>
      <c r="I63" s="295">
        <v>0</v>
      </c>
      <c r="J63" s="295">
        <v>0</v>
      </c>
      <c r="K63" s="295">
        <v>0</v>
      </c>
    </row>
    <row r="64" spans="1:11" x14ac:dyDescent="0.25">
      <c r="A64" s="276" t="s">
        <v>395</v>
      </c>
      <c r="B64" s="295">
        <v>5.0048824908190923</v>
      </c>
      <c r="C64" s="295">
        <v>0</v>
      </c>
      <c r="D64" s="295">
        <v>0</v>
      </c>
      <c r="E64" s="295">
        <v>0</v>
      </c>
      <c r="F64" s="295">
        <v>0</v>
      </c>
      <c r="G64" s="295">
        <v>0</v>
      </c>
      <c r="H64" s="295">
        <v>0</v>
      </c>
      <c r="I64" s="295">
        <v>0</v>
      </c>
      <c r="J64" s="295">
        <v>0</v>
      </c>
      <c r="K64" s="295">
        <v>0</v>
      </c>
    </row>
    <row r="65" spans="1:11" s="38" customFormat="1" x14ac:dyDescent="0.25">
      <c r="A65" s="276" t="s">
        <v>396</v>
      </c>
      <c r="B65" s="295">
        <v>7.4604124759281207</v>
      </c>
      <c r="C65" s="295">
        <v>0</v>
      </c>
      <c r="D65" s="295">
        <v>0</v>
      </c>
      <c r="E65" s="295">
        <v>0</v>
      </c>
      <c r="F65" s="295">
        <v>0</v>
      </c>
      <c r="G65" s="295">
        <v>0</v>
      </c>
      <c r="H65" s="295">
        <v>0</v>
      </c>
      <c r="I65" s="295">
        <v>0</v>
      </c>
      <c r="J65" s="295">
        <v>0</v>
      </c>
      <c r="K65" s="295">
        <v>0</v>
      </c>
    </row>
    <row r="66" spans="1:11" x14ac:dyDescent="0.25">
      <c r="A66" s="276" t="s">
        <v>397</v>
      </c>
      <c r="B66" s="295">
        <v>1.1237859187908683</v>
      </c>
      <c r="C66" s="295">
        <v>0</v>
      </c>
      <c r="D66" s="295">
        <v>0</v>
      </c>
      <c r="E66" s="295">
        <v>0</v>
      </c>
      <c r="F66" s="295">
        <v>0</v>
      </c>
      <c r="G66" s="295">
        <v>0</v>
      </c>
      <c r="H66" s="295">
        <v>0</v>
      </c>
      <c r="I66" s="295">
        <v>0</v>
      </c>
      <c r="J66" s="295">
        <v>0</v>
      </c>
      <c r="K66" s="295">
        <v>0</v>
      </c>
    </row>
    <row r="67" spans="1:11" x14ac:dyDescent="0.25">
      <c r="A67" s="276" t="s">
        <v>10</v>
      </c>
      <c r="B67" s="295">
        <v>13.589080885538081</v>
      </c>
      <c r="C67" s="295">
        <v>0</v>
      </c>
      <c r="D67" s="295">
        <v>0</v>
      </c>
      <c r="E67" s="295">
        <v>0</v>
      </c>
      <c r="F67" s="295">
        <v>0</v>
      </c>
      <c r="G67" s="295">
        <v>0</v>
      </c>
      <c r="H67" s="295">
        <v>0</v>
      </c>
      <c r="I67" s="295">
        <v>0</v>
      </c>
      <c r="J67" s="295">
        <v>0</v>
      </c>
      <c r="K67" s="295">
        <v>0</v>
      </c>
    </row>
    <row r="68" spans="1:11" x14ac:dyDescent="0.25">
      <c r="A68" s="46"/>
      <c r="B68" s="59"/>
      <c r="C68" s="59"/>
      <c r="D68" s="59"/>
      <c r="E68" s="59"/>
      <c r="F68" s="46"/>
      <c r="G68" s="46"/>
      <c r="H68" s="46"/>
      <c r="I68" s="46"/>
      <c r="J68" s="46"/>
      <c r="K68" s="46"/>
    </row>
    <row r="69" spans="1:11" x14ac:dyDescent="0.25">
      <c r="A69" s="93" t="s">
        <v>398</v>
      </c>
      <c r="B69" s="46"/>
      <c r="C69" s="46"/>
      <c r="D69" s="46"/>
      <c r="E69" s="46"/>
      <c r="F69" s="46"/>
      <c r="G69" s="46"/>
      <c r="H69" s="46"/>
      <c r="I69" s="46"/>
      <c r="J69" s="46"/>
      <c r="K69" s="46"/>
    </row>
    <row r="70" spans="1:11" x14ac:dyDescent="0.25">
      <c r="A70" s="275" t="s">
        <v>399</v>
      </c>
      <c r="B70" s="276" t="s">
        <v>384</v>
      </c>
      <c r="C70" s="276" t="s">
        <v>385</v>
      </c>
      <c r="D70" s="276" t="s">
        <v>386</v>
      </c>
      <c r="E70" s="276" t="s">
        <v>387</v>
      </c>
      <c r="F70" s="276" t="s">
        <v>388</v>
      </c>
      <c r="G70" s="276" t="s">
        <v>389</v>
      </c>
      <c r="H70" s="276" t="s">
        <v>390</v>
      </c>
      <c r="I70" s="276" t="s">
        <v>391</v>
      </c>
      <c r="J70" s="276" t="s">
        <v>392</v>
      </c>
      <c r="K70" s="276" t="s">
        <v>393</v>
      </c>
    </row>
    <row r="71" spans="1:11" x14ac:dyDescent="0.25">
      <c r="A71" s="276" t="s">
        <v>400</v>
      </c>
      <c r="B71" s="295">
        <v>0</v>
      </c>
      <c r="C71" s="295">
        <v>0</v>
      </c>
      <c r="D71" s="295">
        <v>0</v>
      </c>
      <c r="E71" s="295">
        <v>0</v>
      </c>
      <c r="F71" s="295">
        <v>0</v>
      </c>
      <c r="G71" s="295">
        <v>0</v>
      </c>
      <c r="H71" s="295">
        <v>0</v>
      </c>
      <c r="I71" s="295">
        <v>0</v>
      </c>
      <c r="J71" s="295">
        <v>0</v>
      </c>
      <c r="K71" s="295">
        <v>0</v>
      </c>
    </row>
    <row r="72" spans="1:11" x14ac:dyDescent="0.25">
      <c r="A72" s="276" t="s">
        <v>401</v>
      </c>
      <c r="B72" s="295">
        <v>0</v>
      </c>
      <c r="C72" s="295">
        <v>0</v>
      </c>
      <c r="D72" s="295">
        <v>0</v>
      </c>
      <c r="E72" s="295">
        <v>0</v>
      </c>
      <c r="F72" s="295">
        <v>0</v>
      </c>
      <c r="G72" s="295">
        <v>0</v>
      </c>
      <c r="H72" s="295">
        <v>0</v>
      </c>
      <c r="I72" s="295">
        <v>0</v>
      </c>
      <c r="J72" s="295">
        <v>0</v>
      </c>
      <c r="K72" s="295">
        <v>0</v>
      </c>
    </row>
    <row r="73" spans="1:11" x14ac:dyDescent="0.25">
      <c r="A73" s="276" t="s">
        <v>402</v>
      </c>
      <c r="B73" s="295">
        <v>0.2132691838086658</v>
      </c>
      <c r="C73" s="295">
        <v>0</v>
      </c>
      <c r="D73" s="295">
        <v>0</v>
      </c>
      <c r="E73" s="295">
        <v>0</v>
      </c>
      <c r="F73" s="295">
        <v>0</v>
      </c>
      <c r="G73" s="295">
        <v>0</v>
      </c>
      <c r="H73" s="295">
        <v>0</v>
      </c>
      <c r="I73" s="295">
        <v>0</v>
      </c>
      <c r="J73" s="295">
        <v>0</v>
      </c>
      <c r="K73" s="295">
        <v>0</v>
      </c>
    </row>
    <row r="74" spans="1:11" x14ac:dyDescent="0.25">
      <c r="A74" s="277" t="s">
        <v>403</v>
      </c>
      <c r="B74" s="295">
        <v>12.00126962368725</v>
      </c>
      <c r="C74" s="295">
        <v>0</v>
      </c>
      <c r="D74" s="295">
        <v>0</v>
      </c>
      <c r="E74" s="295">
        <v>0</v>
      </c>
      <c r="F74" s="295">
        <v>0</v>
      </c>
      <c r="G74" s="295">
        <v>0</v>
      </c>
      <c r="H74" s="295">
        <v>0</v>
      </c>
      <c r="I74" s="295">
        <v>0</v>
      </c>
      <c r="J74" s="295">
        <v>0</v>
      </c>
      <c r="K74" s="295">
        <v>0</v>
      </c>
    </row>
    <row r="75" spans="1:11" x14ac:dyDescent="0.25">
      <c r="A75" s="277" t="s">
        <v>422</v>
      </c>
      <c r="B75" s="295">
        <v>1.3745420780421684</v>
      </c>
      <c r="C75" s="295">
        <v>0</v>
      </c>
      <c r="D75" s="295">
        <v>0</v>
      </c>
      <c r="E75" s="295">
        <v>0</v>
      </c>
      <c r="F75" s="295">
        <v>0</v>
      </c>
      <c r="G75" s="295">
        <v>0</v>
      </c>
      <c r="H75" s="295">
        <v>0</v>
      </c>
      <c r="I75" s="295">
        <v>0</v>
      </c>
      <c r="J75" s="295">
        <v>0</v>
      </c>
      <c r="K75" s="295">
        <v>0</v>
      </c>
    </row>
    <row r="76" spans="1:11" x14ac:dyDescent="0.25">
      <c r="A76" s="276" t="s">
        <v>10</v>
      </c>
      <c r="B76" s="295">
        <v>13.589080885538085</v>
      </c>
      <c r="C76" s="295">
        <v>0</v>
      </c>
      <c r="D76" s="295">
        <v>0</v>
      </c>
      <c r="E76" s="295">
        <v>0</v>
      </c>
      <c r="F76" s="295">
        <v>0</v>
      </c>
      <c r="G76" s="295">
        <v>0</v>
      </c>
      <c r="H76" s="295">
        <v>0</v>
      </c>
      <c r="I76" s="295">
        <v>0</v>
      </c>
      <c r="J76" s="295">
        <v>0</v>
      </c>
      <c r="K76" s="295">
        <v>0</v>
      </c>
    </row>
    <row r="77" spans="1:11" x14ac:dyDescent="0.25">
      <c r="A77" s="45"/>
      <c r="B77" s="278"/>
      <c r="C77" s="278"/>
      <c r="D77" s="278"/>
      <c r="E77" s="278"/>
      <c r="F77" s="45"/>
      <c r="G77" s="45"/>
      <c r="H77" s="45"/>
      <c r="I77" s="45"/>
      <c r="J77" s="45"/>
      <c r="K77" s="45"/>
    </row>
    <row r="78" spans="1:11" x14ac:dyDescent="0.25">
      <c r="A78" s="93" t="s">
        <v>404</v>
      </c>
      <c r="B78" s="46"/>
      <c r="C78" s="46"/>
      <c r="D78" s="46"/>
      <c r="E78" s="46"/>
      <c r="F78" s="46"/>
      <c r="G78" s="46"/>
      <c r="H78" s="46"/>
      <c r="I78" s="46"/>
      <c r="J78" s="46"/>
      <c r="K78" s="46"/>
    </row>
    <row r="79" spans="1:11" x14ac:dyDescent="0.25">
      <c r="A79" s="275" t="s">
        <v>405</v>
      </c>
      <c r="B79" s="412" t="s">
        <v>395</v>
      </c>
      <c r="C79" s="413"/>
      <c r="D79" s="412" t="s">
        <v>396</v>
      </c>
      <c r="E79" s="414"/>
      <c r="F79" s="412" t="s">
        <v>397</v>
      </c>
      <c r="G79" s="414"/>
      <c r="H79" s="412" t="s">
        <v>10</v>
      </c>
      <c r="I79" s="414"/>
    </row>
    <row r="80" spans="1:11" x14ac:dyDescent="0.25">
      <c r="A80" s="276" t="s">
        <v>400</v>
      </c>
      <c r="B80" s="415">
        <v>0</v>
      </c>
      <c r="C80" s="416">
        <v>0</v>
      </c>
      <c r="D80" s="415">
        <v>0</v>
      </c>
      <c r="E80" s="416">
        <v>0</v>
      </c>
      <c r="F80" s="415">
        <v>0</v>
      </c>
      <c r="G80" s="416">
        <v>0</v>
      </c>
      <c r="H80" s="415">
        <v>0</v>
      </c>
      <c r="I80" s="417">
        <v>0</v>
      </c>
    </row>
    <row r="81" spans="1:11" x14ac:dyDescent="0.25">
      <c r="A81" s="276" t="s">
        <v>401</v>
      </c>
      <c r="B81" s="415">
        <v>0</v>
      </c>
      <c r="C81" s="416">
        <v>0</v>
      </c>
      <c r="D81" s="415">
        <v>0</v>
      </c>
      <c r="E81" s="416">
        <v>0</v>
      </c>
      <c r="F81" s="415">
        <v>0</v>
      </c>
      <c r="G81" s="416">
        <v>0</v>
      </c>
      <c r="H81" s="415">
        <v>0</v>
      </c>
      <c r="I81" s="417">
        <v>0</v>
      </c>
    </row>
    <row r="82" spans="1:11" x14ac:dyDescent="0.25">
      <c r="A82" s="276" t="s">
        <v>402</v>
      </c>
      <c r="B82" s="415">
        <v>0</v>
      </c>
      <c r="C82" s="416">
        <v>0</v>
      </c>
      <c r="D82" s="415">
        <v>0.2132691838086658</v>
      </c>
      <c r="E82" s="416">
        <v>0</v>
      </c>
      <c r="F82" s="415">
        <v>0</v>
      </c>
      <c r="G82" s="416">
        <v>0</v>
      </c>
      <c r="H82" s="415">
        <v>0.2132691838086658</v>
      </c>
      <c r="I82" s="417">
        <v>0</v>
      </c>
    </row>
    <row r="83" spans="1:11" x14ac:dyDescent="0.25">
      <c r="A83" s="277" t="s">
        <v>403</v>
      </c>
      <c r="B83" s="415">
        <v>5.0036759524806582</v>
      </c>
      <c r="C83" s="416">
        <v>0</v>
      </c>
      <c r="D83" s="415">
        <v>5.8738077524157211</v>
      </c>
      <c r="E83" s="416">
        <v>0</v>
      </c>
      <c r="F83" s="415">
        <v>1.1237859187908683</v>
      </c>
      <c r="G83" s="416">
        <v>0</v>
      </c>
      <c r="H83" s="415">
        <v>12.001269623687248</v>
      </c>
      <c r="I83" s="417">
        <v>0</v>
      </c>
    </row>
    <row r="84" spans="1:11" x14ac:dyDescent="0.25">
      <c r="A84" s="277" t="s">
        <v>422</v>
      </c>
      <c r="B84" s="415">
        <v>1.2065383384343301E-3</v>
      </c>
      <c r="C84" s="417"/>
      <c r="D84" s="415">
        <v>1.3733355397037341</v>
      </c>
      <c r="E84" s="417"/>
      <c r="F84" s="415">
        <v>0</v>
      </c>
      <c r="G84" s="417"/>
      <c r="H84" s="415">
        <v>1.3745420780421684</v>
      </c>
      <c r="I84" s="417"/>
    </row>
    <row r="85" spans="1:11" x14ac:dyDescent="0.25">
      <c r="A85" s="276" t="s">
        <v>10</v>
      </c>
      <c r="B85" s="415">
        <v>5.0048824908190923</v>
      </c>
      <c r="C85" s="416">
        <v>0</v>
      </c>
      <c r="D85" s="415">
        <v>7.4604124759281207</v>
      </c>
      <c r="E85" s="416">
        <v>0</v>
      </c>
      <c r="F85" s="415">
        <v>1.1237859187908683</v>
      </c>
      <c r="G85" s="416">
        <v>0</v>
      </c>
      <c r="H85" s="415">
        <v>13.589080885538083</v>
      </c>
      <c r="I85" s="417">
        <v>0</v>
      </c>
    </row>
    <row r="86" spans="1:11" x14ac:dyDescent="0.25">
      <c r="A86" s="45"/>
      <c r="B86" s="278"/>
      <c r="C86" s="278"/>
      <c r="D86" s="278"/>
      <c r="E86" s="278"/>
      <c r="F86" s="45"/>
      <c r="G86" s="45"/>
      <c r="H86" s="45"/>
      <c r="I86" s="45"/>
      <c r="J86" s="45"/>
      <c r="K86" s="45"/>
    </row>
    <row r="87" spans="1:11" x14ac:dyDescent="0.25">
      <c r="A87" s="93" t="s">
        <v>406</v>
      </c>
      <c r="B87" s="46"/>
      <c r="C87" s="46"/>
      <c r="D87" s="46"/>
      <c r="E87" s="46"/>
      <c r="F87" s="46"/>
      <c r="G87" s="46"/>
      <c r="H87" s="46"/>
      <c r="I87" s="46"/>
      <c r="J87" s="46"/>
      <c r="K87" s="46"/>
    </row>
    <row r="88" spans="1:11" x14ac:dyDescent="0.25">
      <c r="A88" s="421" t="s">
        <v>407</v>
      </c>
      <c r="B88" s="422"/>
      <c r="C88" s="422"/>
      <c r="D88" s="422"/>
      <c r="E88" s="422"/>
      <c r="F88" s="422"/>
      <c r="G88" s="279"/>
      <c r="H88" s="286">
        <v>2.0587169515352866</v>
      </c>
    </row>
    <row r="89" spans="1:11" x14ac:dyDescent="0.25">
      <c r="A89" s="280"/>
      <c r="B89" s="280"/>
      <c r="C89" s="280"/>
      <c r="D89" s="280"/>
      <c r="E89" s="280"/>
      <c r="F89" s="280"/>
      <c r="G89" s="280"/>
      <c r="H89" s="280"/>
    </row>
    <row r="90" spans="1:11" x14ac:dyDescent="0.25">
      <c r="A90" s="281" t="s">
        <v>408</v>
      </c>
      <c r="B90" s="282"/>
      <c r="C90" s="282"/>
      <c r="D90" s="282"/>
      <c r="E90" s="282"/>
      <c r="F90" s="98"/>
      <c r="G90" s="98"/>
      <c r="H90" s="98"/>
      <c r="I90" s="98"/>
      <c r="J90" s="98"/>
      <c r="K90" s="98"/>
    </row>
    <row r="91" spans="1:11" x14ac:dyDescent="0.25">
      <c r="A91" s="277" t="s">
        <v>409</v>
      </c>
      <c r="B91" s="283">
        <v>16.508485929999999</v>
      </c>
      <c r="C91" s="284"/>
      <c r="D91" s="284"/>
      <c r="E91" s="284"/>
      <c r="F91" s="98"/>
      <c r="G91" s="98"/>
      <c r="H91" s="98"/>
      <c r="I91" s="98"/>
      <c r="J91" s="98"/>
      <c r="K91" s="98"/>
    </row>
    <row r="92" spans="1:11" x14ac:dyDescent="0.25">
      <c r="A92" s="277" t="s">
        <v>410</v>
      </c>
      <c r="B92" s="283">
        <v>8.9250600000000002</v>
      </c>
      <c r="C92" s="284"/>
      <c r="D92" s="284"/>
      <c r="E92" s="284"/>
      <c r="F92" s="98"/>
      <c r="G92" s="98"/>
      <c r="H92" s="98"/>
      <c r="I92" s="98"/>
      <c r="J92" s="98"/>
      <c r="K92" s="98"/>
    </row>
    <row r="93" spans="1:11" x14ac:dyDescent="0.25">
      <c r="A93" s="277" t="s">
        <v>397</v>
      </c>
      <c r="B93" s="283">
        <v>11.117629433999999</v>
      </c>
      <c r="C93" s="284"/>
      <c r="D93" s="284"/>
      <c r="E93" s="284"/>
      <c r="F93" s="98"/>
      <c r="G93" s="98"/>
      <c r="H93" s="98"/>
      <c r="I93" s="98"/>
      <c r="J93" s="98"/>
      <c r="K93" s="98"/>
    </row>
    <row r="94" spans="1:11" x14ac:dyDescent="0.25">
      <c r="A94" s="277" t="s">
        <v>10</v>
      </c>
      <c r="B94" s="283">
        <v>36.551175364000002</v>
      </c>
      <c r="C94" s="284"/>
      <c r="D94" s="284"/>
      <c r="E94" s="284"/>
      <c r="F94" s="98"/>
      <c r="G94" s="98"/>
      <c r="H94" s="98"/>
      <c r="I94" s="98"/>
      <c r="J94" s="98"/>
      <c r="K94" s="98"/>
    </row>
    <row r="95" spans="1:11" x14ac:dyDescent="0.25">
      <c r="A95" s="98"/>
      <c r="B95" s="98"/>
      <c r="C95" s="98"/>
      <c r="D95" s="98"/>
      <c r="E95" s="98"/>
      <c r="F95" s="98"/>
      <c r="G95" s="98"/>
      <c r="H95" s="98"/>
      <c r="I95" s="98"/>
      <c r="J95" s="98"/>
      <c r="K95" s="98"/>
    </row>
    <row r="96" spans="1:11" x14ac:dyDescent="0.25">
      <c r="A96" s="281" t="s">
        <v>411</v>
      </c>
      <c r="B96" s="282"/>
      <c r="C96" s="282"/>
      <c r="D96" s="282"/>
      <c r="E96" s="282"/>
      <c r="F96" s="98"/>
      <c r="G96" s="98"/>
      <c r="H96" s="98"/>
      <c r="I96" s="98"/>
      <c r="J96" s="98"/>
      <c r="K96" s="98"/>
    </row>
    <row r="97" spans="1:14" x14ac:dyDescent="0.25">
      <c r="A97" s="277" t="s">
        <v>409</v>
      </c>
      <c r="B97" s="283">
        <v>0</v>
      </c>
      <c r="C97" s="284"/>
      <c r="D97" s="284"/>
      <c r="E97" s="284"/>
      <c r="F97" s="98"/>
      <c r="G97" s="98"/>
      <c r="H97" s="98"/>
      <c r="I97" s="98"/>
      <c r="J97" s="98"/>
      <c r="K97" s="98"/>
    </row>
    <row r="98" spans="1:14" x14ac:dyDescent="0.25">
      <c r="A98" s="277" t="s">
        <v>410</v>
      </c>
      <c r="B98" s="283">
        <v>0</v>
      </c>
      <c r="C98" s="284"/>
      <c r="D98" s="284"/>
      <c r="E98" s="284"/>
      <c r="F98" s="98"/>
      <c r="G98" s="98"/>
      <c r="H98" s="98"/>
      <c r="I98" s="98"/>
      <c r="J98" s="98"/>
      <c r="K98" s="98"/>
    </row>
    <row r="99" spans="1:14" x14ac:dyDescent="0.25">
      <c r="A99" s="277" t="s">
        <v>397</v>
      </c>
      <c r="B99" s="283">
        <v>0</v>
      </c>
      <c r="C99" s="284"/>
      <c r="D99" s="284"/>
      <c r="E99" s="284"/>
      <c r="F99" s="98"/>
      <c r="G99" s="98"/>
      <c r="H99" s="98"/>
      <c r="I99" s="282"/>
      <c r="J99" s="282"/>
      <c r="K99" s="282"/>
    </row>
    <row r="100" spans="1:14" x14ac:dyDescent="0.25">
      <c r="A100" s="277" t="s">
        <v>10</v>
      </c>
      <c r="B100" s="283">
        <v>0</v>
      </c>
      <c r="C100" s="284"/>
      <c r="D100" s="284"/>
      <c r="E100" s="284"/>
      <c r="F100" s="98"/>
      <c r="G100" s="98"/>
      <c r="H100" s="98"/>
      <c r="I100" s="282"/>
      <c r="J100" s="282"/>
      <c r="K100" s="282"/>
    </row>
    <row r="101" spans="1:14" x14ac:dyDescent="0.25">
      <c r="A101" s="100"/>
      <c r="B101" s="284"/>
      <c r="C101" s="284"/>
      <c r="D101" s="284"/>
      <c r="E101" s="284"/>
      <c r="F101" s="98"/>
      <c r="G101" s="98"/>
      <c r="H101" s="98"/>
      <c r="I101" s="282"/>
      <c r="J101" s="282"/>
      <c r="K101" s="282"/>
    </row>
    <row r="102" spans="1:14" ht="18" x14ac:dyDescent="0.25">
      <c r="A102" s="420" t="s">
        <v>413</v>
      </c>
      <c r="B102" s="420"/>
      <c r="C102" s="420"/>
      <c r="D102" s="420"/>
      <c r="E102" s="420"/>
      <c r="F102" s="420"/>
      <c r="G102" s="420"/>
      <c r="H102" s="420"/>
      <c r="I102" s="420"/>
      <c r="J102" s="420"/>
      <c r="K102" s="420"/>
      <c r="L102" s="420"/>
      <c r="M102" s="420"/>
      <c r="N102" s="420"/>
    </row>
    <row r="103" spans="1:14" ht="18" x14ac:dyDescent="0.25">
      <c r="A103" s="40"/>
      <c r="B103" s="287"/>
      <c r="C103" s="98"/>
      <c r="D103" s="98"/>
      <c r="E103" s="98"/>
      <c r="F103" s="288"/>
      <c r="G103" s="288"/>
      <c r="H103" s="288"/>
      <c r="I103" s="288"/>
      <c r="J103" s="288"/>
      <c r="K103" s="288"/>
      <c r="L103" s="288"/>
      <c r="M103" s="288"/>
      <c r="N103" s="288"/>
    </row>
    <row r="104" spans="1:14" x14ac:dyDescent="0.25">
      <c r="A104" s="289" t="s">
        <v>414</v>
      </c>
      <c r="B104" s="290">
        <v>245.18683524568664</v>
      </c>
      <c r="C104" s="98"/>
      <c r="D104" s="98"/>
      <c r="E104" s="98"/>
      <c r="F104" s="6"/>
      <c r="G104" s="6"/>
      <c r="H104" s="6"/>
      <c r="I104" s="6"/>
      <c r="J104" s="6"/>
      <c r="K104" s="6"/>
      <c r="L104" s="6"/>
      <c r="M104" s="6"/>
    </row>
    <row r="105" spans="1:14" x14ac:dyDescent="0.25">
      <c r="A105" s="291" t="s">
        <v>415</v>
      </c>
      <c r="B105" s="292">
        <v>0.94771202677471023</v>
      </c>
      <c r="C105" s="98"/>
      <c r="D105" s="98"/>
      <c r="E105" s="98"/>
      <c r="F105" s="6"/>
      <c r="G105" s="6"/>
      <c r="H105" s="6"/>
      <c r="I105" s="6"/>
      <c r="J105" s="6"/>
      <c r="K105" s="6"/>
      <c r="L105" s="6"/>
      <c r="M105" s="6"/>
    </row>
    <row r="106" spans="1:14" x14ac:dyDescent="0.25">
      <c r="A106" s="291" t="s">
        <v>416</v>
      </c>
      <c r="B106" s="293">
        <v>5.2287973225289781E-2</v>
      </c>
      <c r="C106" s="98"/>
      <c r="D106" s="98"/>
      <c r="E106" s="98"/>
      <c r="F106" s="6"/>
      <c r="G106" s="6"/>
      <c r="H106" s="6"/>
      <c r="I106" s="6"/>
      <c r="J106" s="6"/>
      <c r="K106" s="6"/>
      <c r="L106" s="6"/>
      <c r="M106" s="6"/>
    </row>
    <row r="107" spans="1:14" x14ac:dyDescent="0.25">
      <c r="A107" s="291" t="s">
        <v>417</v>
      </c>
      <c r="B107" s="293">
        <v>0</v>
      </c>
      <c r="C107" s="98"/>
      <c r="D107" s="98"/>
      <c r="E107" s="98"/>
      <c r="F107" s="6"/>
      <c r="G107" s="6"/>
      <c r="H107" s="6"/>
      <c r="I107" s="6"/>
      <c r="J107" s="6"/>
      <c r="K107" s="6"/>
      <c r="L107" s="6"/>
      <c r="M107" s="6"/>
    </row>
    <row r="108" spans="1:14" x14ac:dyDescent="0.25">
      <c r="A108" s="291" t="s">
        <v>418</v>
      </c>
      <c r="B108" s="293">
        <v>0</v>
      </c>
      <c r="C108" s="98"/>
      <c r="D108" s="98"/>
      <c r="E108" s="98"/>
      <c r="F108" s="6"/>
      <c r="G108" s="6"/>
      <c r="H108" s="6"/>
      <c r="I108" s="6"/>
      <c r="J108" s="6"/>
      <c r="K108" s="6"/>
      <c r="L108" s="6"/>
      <c r="M108" s="6"/>
    </row>
    <row r="109" spans="1:14" x14ac:dyDescent="0.25">
      <c r="A109" s="291" t="s">
        <v>419</v>
      </c>
      <c r="B109" s="293">
        <v>0</v>
      </c>
      <c r="C109" s="98"/>
      <c r="D109" s="98"/>
      <c r="E109" s="98"/>
      <c r="F109" s="6"/>
      <c r="G109" s="6"/>
      <c r="H109" s="6"/>
      <c r="I109" s="6"/>
      <c r="J109" s="6"/>
      <c r="K109" s="6"/>
      <c r="L109" s="6"/>
      <c r="M109" s="6"/>
    </row>
    <row r="110" spans="1:14" x14ac:dyDescent="0.25">
      <c r="A110" s="291" t="s">
        <v>420</v>
      </c>
      <c r="B110" s="293">
        <v>0</v>
      </c>
      <c r="C110" s="98"/>
      <c r="D110" s="98"/>
      <c r="E110" s="98"/>
      <c r="F110" s="6"/>
      <c r="G110" s="6"/>
      <c r="H110" s="6"/>
      <c r="I110" s="6"/>
      <c r="J110" s="6"/>
      <c r="K110" s="6"/>
      <c r="L110" s="6"/>
      <c r="M110" s="6"/>
    </row>
    <row r="111" spans="1:14" x14ac:dyDescent="0.25">
      <c r="A111" s="291" t="s">
        <v>421</v>
      </c>
      <c r="B111" s="293">
        <v>0</v>
      </c>
      <c r="C111" s="98"/>
      <c r="D111" s="98"/>
      <c r="E111" s="98"/>
      <c r="F111" s="6"/>
      <c r="G111" s="6"/>
      <c r="H111" s="6"/>
      <c r="I111" s="6"/>
      <c r="J111" s="6"/>
      <c r="K111" s="6"/>
      <c r="L111" s="6"/>
      <c r="M111" s="6"/>
    </row>
    <row r="112" spans="1:14" x14ac:dyDescent="0.25">
      <c r="A112" s="100"/>
      <c r="B112" s="284"/>
      <c r="C112" s="284"/>
      <c r="D112" s="284"/>
      <c r="E112" s="284"/>
      <c r="F112" s="98"/>
      <c r="G112" s="98"/>
      <c r="H112" s="98"/>
      <c r="I112" s="98"/>
      <c r="J112" s="98"/>
      <c r="K112" s="98"/>
    </row>
    <row r="113" spans="1:11" ht="18" x14ac:dyDescent="0.25">
      <c r="A113" s="420" t="s">
        <v>104</v>
      </c>
      <c r="B113" s="420"/>
      <c r="C113" s="420"/>
      <c r="D113" s="420"/>
      <c r="E113" s="420"/>
      <c r="F113" s="420"/>
      <c r="G113" s="420"/>
      <c r="H113" s="420"/>
      <c r="I113" s="6"/>
      <c r="J113" s="6"/>
      <c r="K113" s="6"/>
    </row>
    <row r="114" spans="1:11" ht="18" x14ac:dyDescent="0.25">
      <c r="A114" s="40"/>
      <c r="B114" s="425" t="s">
        <v>92</v>
      </c>
      <c r="C114" s="425"/>
      <c r="D114" s="425"/>
      <c r="E114" s="425"/>
      <c r="F114" s="425"/>
      <c r="G114" s="425"/>
      <c r="H114" s="425"/>
      <c r="I114" s="6"/>
      <c r="J114" s="6"/>
      <c r="K114" s="6"/>
    </row>
    <row r="115" spans="1:11" x14ac:dyDescent="0.25">
      <c r="A115" s="28" t="s">
        <v>93</v>
      </c>
      <c r="B115" s="418" t="s">
        <v>238</v>
      </c>
      <c r="C115" s="418"/>
      <c r="D115" s="418"/>
      <c r="E115" s="418"/>
      <c r="F115" s="418"/>
      <c r="G115" s="418"/>
      <c r="H115" s="418"/>
      <c r="I115" s="6"/>
      <c r="J115" s="6"/>
      <c r="K115" s="6"/>
    </row>
    <row r="116" spans="1:11" x14ac:dyDescent="0.25">
      <c r="A116" s="28"/>
      <c r="B116" s="35"/>
      <c r="C116" s="163"/>
      <c r="D116" s="163"/>
      <c r="E116" s="163"/>
      <c r="F116" s="35"/>
      <c r="G116" s="35"/>
      <c r="H116" s="35"/>
      <c r="I116" s="6"/>
      <c r="J116" s="6"/>
      <c r="K116" s="6"/>
    </row>
    <row r="117" spans="1:11" x14ac:dyDescent="0.25">
      <c r="A117" s="33" t="s">
        <v>94</v>
      </c>
      <c r="B117" s="423"/>
      <c r="C117" s="423"/>
      <c r="D117" s="423"/>
      <c r="E117" s="423"/>
      <c r="F117" s="423"/>
      <c r="G117" s="423"/>
      <c r="H117" s="423"/>
      <c r="I117" s="6"/>
      <c r="J117" s="6"/>
      <c r="K117" s="6"/>
    </row>
    <row r="118" spans="1:11" x14ac:dyDescent="0.25">
      <c r="A118" s="39" t="s">
        <v>95</v>
      </c>
      <c r="B118" s="38"/>
      <c r="C118" s="38"/>
      <c r="D118" s="38"/>
      <c r="E118" s="38"/>
      <c r="F118" s="38"/>
      <c r="G118" s="38"/>
      <c r="H118" s="38"/>
      <c r="I118" s="38"/>
      <c r="J118" s="38"/>
      <c r="K118" s="38"/>
    </row>
    <row r="119" spans="1:11" x14ac:dyDescent="0.25">
      <c r="A119" s="28"/>
      <c r="B119" s="6"/>
      <c r="C119" s="6"/>
      <c r="D119" s="6"/>
      <c r="E119" s="6"/>
      <c r="F119" s="6"/>
      <c r="G119" s="6"/>
      <c r="H119" s="6"/>
      <c r="I119" s="6"/>
      <c r="J119" s="6"/>
      <c r="K119" s="6"/>
    </row>
    <row r="120" spans="1:11" x14ac:dyDescent="0.25">
      <c r="A120" s="28"/>
      <c r="B120" s="6"/>
      <c r="C120" s="6"/>
      <c r="D120" s="6"/>
      <c r="E120" s="6"/>
      <c r="F120" s="6"/>
      <c r="G120" s="6"/>
      <c r="H120" s="6"/>
      <c r="I120" s="6"/>
      <c r="J120" s="6"/>
      <c r="K120" s="6"/>
    </row>
    <row r="121" spans="1:11" ht="15.75" x14ac:dyDescent="0.25">
      <c r="A121" s="34"/>
      <c r="I121" s="6"/>
      <c r="J121" s="6"/>
      <c r="K121" s="6"/>
    </row>
    <row r="122" spans="1:11" ht="18" x14ac:dyDescent="0.25">
      <c r="A122" s="420" t="s">
        <v>102</v>
      </c>
      <c r="B122" s="420"/>
      <c r="C122" s="420"/>
      <c r="D122" s="420"/>
      <c r="E122" s="420"/>
      <c r="F122" s="420"/>
      <c r="G122" s="420"/>
      <c r="H122" s="420"/>
      <c r="I122" s="6"/>
      <c r="J122" s="6"/>
      <c r="K122" s="6"/>
    </row>
    <row r="123" spans="1:11" ht="18" x14ac:dyDescent="0.25">
      <c r="A123" s="40"/>
      <c r="B123" s="425" t="s">
        <v>92</v>
      </c>
      <c r="C123" s="425"/>
      <c r="D123" s="425"/>
      <c r="E123" s="425"/>
      <c r="F123" s="425"/>
      <c r="G123" s="425"/>
      <c r="H123" s="425"/>
      <c r="I123" s="6"/>
      <c r="J123" s="6"/>
      <c r="K123" s="6"/>
    </row>
    <row r="124" spans="1:11" x14ac:dyDescent="0.25">
      <c r="A124" s="42"/>
      <c r="B124" s="419" t="s">
        <v>96</v>
      </c>
      <c r="C124" s="419"/>
      <c r="D124" s="419"/>
      <c r="E124" s="419"/>
      <c r="F124" s="419"/>
      <c r="G124" s="419" t="s">
        <v>97</v>
      </c>
      <c r="H124" s="419"/>
      <c r="I124" s="6"/>
      <c r="J124" s="6"/>
      <c r="K124" s="6"/>
    </row>
    <row r="125" spans="1:11" ht="30" x14ac:dyDescent="0.25">
      <c r="A125" s="11" t="s">
        <v>98</v>
      </c>
      <c r="B125" s="418" t="s">
        <v>239</v>
      </c>
      <c r="C125" s="418"/>
      <c r="D125" s="418"/>
      <c r="E125" s="418"/>
      <c r="F125" s="418"/>
      <c r="G125" s="418"/>
      <c r="H125" s="418"/>
      <c r="I125" s="6"/>
      <c r="J125" s="6"/>
      <c r="K125" s="6"/>
    </row>
    <row r="126" spans="1:11" x14ac:dyDescent="0.25">
      <c r="A126" s="28" t="s">
        <v>99</v>
      </c>
      <c r="B126" s="418" t="s">
        <v>239</v>
      </c>
      <c r="C126" s="418"/>
      <c r="D126" s="418"/>
      <c r="E126" s="418"/>
      <c r="F126" s="418"/>
      <c r="G126" s="418"/>
      <c r="H126" s="418"/>
      <c r="I126" s="6"/>
      <c r="J126" s="6"/>
      <c r="K126" s="6"/>
    </row>
    <row r="127" spans="1:11" x14ac:dyDescent="0.25">
      <c r="A127" s="33" t="s">
        <v>100</v>
      </c>
      <c r="B127" s="423"/>
      <c r="C127" s="423"/>
      <c r="D127" s="423"/>
      <c r="E127" s="423"/>
      <c r="F127" s="423"/>
      <c r="G127" s="423" t="s">
        <v>239</v>
      </c>
      <c r="H127" s="423"/>
      <c r="I127" s="6"/>
      <c r="J127" s="6"/>
      <c r="K127" s="6"/>
    </row>
    <row r="128" spans="1:11" x14ac:dyDescent="0.25">
      <c r="A128" s="150" t="s">
        <v>142</v>
      </c>
      <c r="B128" s="6"/>
      <c r="C128" s="6"/>
      <c r="D128" s="6"/>
      <c r="E128" s="6"/>
      <c r="F128" s="6"/>
      <c r="G128" s="6"/>
      <c r="H128" s="6"/>
      <c r="I128" s="6"/>
      <c r="J128" s="6"/>
      <c r="K128" s="6"/>
    </row>
    <row r="129" spans="1:11" x14ac:dyDescent="0.25">
      <c r="A129" s="6"/>
      <c r="B129" s="6"/>
      <c r="C129" s="6"/>
      <c r="D129" s="6"/>
      <c r="E129" s="6"/>
      <c r="F129" s="6"/>
      <c r="G129" s="6"/>
      <c r="H129" s="6"/>
      <c r="I129" s="6"/>
      <c r="J129" s="6"/>
      <c r="K129" s="6"/>
    </row>
    <row r="130" spans="1:11" x14ac:dyDescent="0.25">
      <c r="A130" s="6"/>
      <c r="B130" s="6"/>
      <c r="C130" s="6"/>
      <c r="D130" s="6"/>
      <c r="E130" s="6"/>
      <c r="F130" s="6"/>
      <c r="G130" s="6"/>
      <c r="H130" s="6"/>
      <c r="I130" s="6"/>
      <c r="J130" s="6"/>
      <c r="K130" s="94" t="s">
        <v>221</v>
      </c>
    </row>
  </sheetData>
  <mergeCells count="46">
    <mergeCell ref="A5:K5"/>
    <mergeCell ref="B123:H123"/>
    <mergeCell ref="B114:H114"/>
    <mergeCell ref="B115:H115"/>
    <mergeCell ref="B117:H117"/>
    <mergeCell ref="B80:C80"/>
    <mergeCell ref="D80:E80"/>
    <mergeCell ref="F80:G80"/>
    <mergeCell ref="H80:I80"/>
    <mergeCell ref="B81:C81"/>
    <mergeCell ref="D81:E81"/>
    <mergeCell ref="F81:G81"/>
    <mergeCell ref="B82:C82"/>
    <mergeCell ref="D82:E82"/>
    <mergeCell ref="F82:G82"/>
    <mergeCell ref="H79:I79"/>
    <mergeCell ref="B127:F127"/>
    <mergeCell ref="G125:H125"/>
    <mergeCell ref="G126:H126"/>
    <mergeCell ref="G127:H127"/>
    <mergeCell ref="B125:F125"/>
    <mergeCell ref="B85:C85"/>
    <mergeCell ref="D85:E85"/>
    <mergeCell ref="F85:G85"/>
    <mergeCell ref="H85:I85"/>
    <mergeCell ref="B126:F126"/>
    <mergeCell ref="B124:F124"/>
    <mergeCell ref="G124:H124"/>
    <mergeCell ref="A113:H113"/>
    <mergeCell ref="A122:H122"/>
    <mergeCell ref="A102:N102"/>
    <mergeCell ref="A88:F88"/>
    <mergeCell ref="H81:I81"/>
    <mergeCell ref="B84:C84"/>
    <mergeCell ref="D84:E84"/>
    <mergeCell ref="F84:G84"/>
    <mergeCell ref="H82:I82"/>
    <mergeCell ref="H83:I83"/>
    <mergeCell ref="H84:I84"/>
    <mergeCell ref="A59:F59"/>
    <mergeCell ref="B79:C79"/>
    <mergeCell ref="D79:E79"/>
    <mergeCell ref="F79:G79"/>
    <mergeCell ref="B83:C83"/>
    <mergeCell ref="D83:E83"/>
    <mergeCell ref="F83:G83"/>
  </mergeCells>
  <hyperlinks>
    <hyperlink ref="K130" location="Contents!A1" display="To Frontpage"/>
  </hyperlinks>
  <printOptions horizontalCentered="1"/>
  <pageMargins left="0.19685039370078741" right="0.19685039370078741" top="0.74803149606299213" bottom="0.74803149606299213" header="0.31496062992125984" footer="0.31496062992125984"/>
  <pageSetup paperSize="9" scale="61" fitToHeight="2" orientation="portrait" r:id="rId1"/>
  <headerFooter scaleWithDoc="0" alignWithMargins="0">
    <oddFooter>&amp;R&amp;8BRFkredit ECBC Label Template, page &amp;P of &amp;N</oddFooter>
  </headerFooter>
  <rowBreaks count="1" manualBreakCount="1">
    <brk id="58" max="1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pageSetUpPr fitToPage="1"/>
  </sheetPr>
  <dimension ref="A4:L29"/>
  <sheetViews>
    <sheetView zoomScale="85" zoomScaleNormal="85" workbookViewId="0">
      <selection activeCell="P13" sqref="P13"/>
    </sheetView>
  </sheetViews>
  <sheetFormatPr defaultRowHeight="15" x14ac:dyDescent="0.25"/>
  <cols>
    <col min="1" max="1" width="7.7109375" style="46" customWidth="1"/>
    <col min="2" max="12" width="15.7109375" style="46" customWidth="1"/>
    <col min="13" max="16384" width="9.140625" style="46"/>
  </cols>
  <sheetData>
    <row r="4" spans="1:12" ht="18" x14ac:dyDescent="0.25">
      <c r="A4" s="41"/>
      <c r="J4" s="47"/>
      <c r="K4" s="48"/>
    </row>
    <row r="5" spans="1:12" x14ac:dyDescent="0.25">
      <c r="A5" s="49" t="s">
        <v>114</v>
      </c>
    </row>
    <row r="7" spans="1:12" ht="15.75" x14ac:dyDescent="0.25">
      <c r="A7" s="44" t="s">
        <v>181</v>
      </c>
      <c r="B7" s="45"/>
      <c r="C7" s="45"/>
      <c r="D7" s="45"/>
      <c r="E7" s="45"/>
      <c r="F7" s="45"/>
      <c r="G7" s="45"/>
      <c r="H7" s="45"/>
      <c r="I7" s="45"/>
      <c r="J7" s="45"/>
      <c r="K7" s="45"/>
      <c r="L7" s="45"/>
    </row>
    <row r="8" spans="1:12" ht="3.75" customHeight="1" x14ac:dyDescent="0.25">
      <c r="A8" s="44"/>
      <c r="B8" s="45"/>
      <c r="C8" s="45"/>
      <c r="D8" s="45"/>
      <c r="E8" s="45"/>
      <c r="F8" s="45"/>
      <c r="G8" s="45"/>
      <c r="H8" s="45"/>
      <c r="I8" s="45"/>
      <c r="J8" s="45"/>
      <c r="K8" s="45"/>
      <c r="L8" s="45"/>
    </row>
    <row r="9" spans="1:12" x14ac:dyDescent="0.25">
      <c r="A9" s="56" t="s">
        <v>0</v>
      </c>
      <c r="B9" s="1"/>
      <c r="C9" s="1"/>
      <c r="D9" s="1"/>
      <c r="E9" s="1"/>
      <c r="F9" s="1"/>
      <c r="G9" s="1"/>
      <c r="H9" s="1"/>
      <c r="I9" s="1"/>
      <c r="J9" s="1"/>
      <c r="K9" s="1"/>
      <c r="L9" s="1"/>
    </row>
    <row r="10" spans="1:12" ht="45" x14ac:dyDescent="0.25">
      <c r="A10" s="103"/>
      <c r="B10" s="120" t="s">
        <v>1</v>
      </c>
      <c r="C10" s="64" t="s">
        <v>2</v>
      </c>
      <c r="D10" s="64" t="s">
        <v>3</v>
      </c>
      <c r="E10" s="64" t="s">
        <v>4</v>
      </c>
      <c r="F10" s="64" t="s">
        <v>5</v>
      </c>
      <c r="G10" s="64" t="s">
        <v>6</v>
      </c>
      <c r="H10" s="64" t="s">
        <v>7</v>
      </c>
      <c r="I10" s="64" t="s">
        <v>50</v>
      </c>
      <c r="J10" s="64" t="s">
        <v>8</v>
      </c>
      <c r="K10" s="64" t="s">
        <v>9</v>
      </c>
      <c r="L10" s="97" t="s">
        <v>10</v>
      </c>
    </row>
    <row r="11" spans="1:12" x14ac:dyDescent="0.25">
      <c r="A11" s="104" t="s">
        <v>10</v>
      </c>
      <c r="B11" s="105">
        <v>106671</v>
      </c>
      <c r="C11" s="52">
        <v>9218</v>
      </c>
      <c r="D11" s="52">
        <v>3370</v>
      </c>
      <c r="E11" s="52">
        <v>1256</v>
      </c>
      <c r="F11" s="52">
        <v>2712</v>
      </c>
      <c r="G11" s="52">
        <v>164</v>
      </c>
      <c r="H11" s="52">
        <v>1838</v>
      </c>
      <c r="I11" s="52">
        <v>13</v>
      </c>
      <c r="J11" s="52">
        <v>123</v>
      </c>
      <c r="K11" s="52">
        <v>52</v>
      </c>
      <c r="L11" s="53">
        <v>125417</v>
      </c>
    </row>
    <row r="12" spans="1:12" x14ac:dyDescent="0.25">
      <c r="A12" s="106" t="s">
        <v>145</v>
      </c>
      <c r="B12" s="136">
        <v>0.85053062981892402</v>
      </c>
      <c r="C12" s="136">
        <v>7.34988079765901E-2</v>
      </c>
      <c r="D12" s="136">
        <v>2.6870360477447237E-2</v>
      </c>
      <c r="E12" s="136">
        <v>1.0014591323345321E-2</v>
      </c>
      <c r="F12" s="136">
        <v>2.1623862793720149E-2</v>
      </c>
      <c r="G12" s="136">
        <v>1.3076377205641979E-3</v>
      </c>
      <c r="H12" s="136">
        <v>1.4655110551201193E-2</v>
      </c>
      <c r="I12" s="136">
        <v>1.0365420955691812E-4</v>
      </c>
      <c r="J12" s="136">
        <v>9.8072829042314836E-4</v>
      </c>
      <c r="K12" s="136">
        <v>4.1461683822767247E-4</v>
      </c>
      <c r="L12" s="87"/>
    </row>
    <row r="13" spans="1:12" x14ac:dyDescent="0.25">
      <c r="A13" s="100"/>
      <c r="B13" s="100"/>
      <c r="C13" s="45"/>
      <c r="D13" s="45"/>
      <c r="E13" s="45"/>
      <c r="F13" s="45"/>
      <c r="G13" s="45"/>
      <c r="H13" s="45"/>
      <c r="I13" s="45"/>
      <c r="J13" s="45"/>
      <c r="K13" s="45"/>
      <c r="L13" s="45"/>
    </row>
    <row r="14" spans="1:12" ht="15.75" x14ac:dyDescent="0.25">
      <c r="A14" s="107" t="s">
        <v>182</v>
      </c>
      <c r="B14" s="100"/>
      <c r="C14" s="45"/>
      <c r="D14" s="45"/>
      <c r="E14" s="45"/>
      <c r="F14" s="45"/>
      <c r="G14" s="45"/>
      <c r="H14" s="45"/>
      <c r="I14" s="45"/>
      <c r="J14" s="45"/>
      <c r="K14" s="45"/>
      <c r="L14" s="45"/>
    </row>
    <row r="15" spans="1:12" ht="3.75" customHeight="1" x14ac:dyDescent="0.25">
      <c r="A15" s="107"/>
      <c r="B15" s="100"/>
      <c r="C15" s="45"/>
      <c r="D15" s="45"/>
      <c r="E15" s="45"/>
      <c r="F15" s="45"/>
      <c r="G15" s="45"/>
      <c r="H15" s="45"/>
      <c r="I15" s="45"/>
      <c r="J15" s="45"/>
      <c r="K15" s="45"/>
      <c r="L15" s="45"/>
    </row>
    <row r="16" spans="1:12" x14ac:dyDescent="0.25">
      <c r="A16" s="108" t="s">
        <v>115</v>
      </c>
      <c r="B16" s="109"/>
      <c r="C16" s="1"/>
      <c r="D16" s="1"/>
      <c r="E16" s="1"/>
      <c r="F16" s="1"/>
      <c r="G16" s="1"/>
      <c r="H16" s="1"/>
      <c r="I16" s="1"/>
      <c r="J16" s="1"/>
      <c r="K16" s="1"/>
      <c r="L16" s="1"/>
    </row>
    <row r="17" spans="1:12" ht="45" x14ac:dyDescent="0.25">
      <c r="A17" s="103"/>
      <c r="B17" s="120" t="s">
        <v>1</v>
      </c>
      <c r="C17" s="64" t="s">
        <v>2</v>
      </c>
      <c r="D17" s="64" t="s">
        <v>3</v>
      </c>
      <c r="E17" s="64" t="s">
        <v>4</v>
      </c>
      <c r="F17" s="64" t="s">
        <v>5</v>
      </c>
      <c r="G17" s="64" t="s">
        <v>6</v>
      </c>
      <c r="H17" s="64" t="s">
        <v>7</v>
      </c>
      <c r="I17" s="64" t="s">
        <v>50</v>
      </c>
      <c r="J17" s="64" t="s">
        <v>8</v>
      </c>
      <c r="K17" s="64" t="s">
        <v>9</v>
      </c>
      <c r="L17" s="97" t="s">
        <v>10</v>
      </c>
    </row>
    <row r="18" spans="1:12" x14ac:dyDescent="0.25">
      <c r="A18" s="104" t="s">
        <v>10</v>
      </c>
      <c r="B18" s="110">
        <v>127.865188307373</v>
      </c>
      <c r="C18" s="54">
        <v>6.4223383781843006</v>
      </c>
      <c r="D18" s="54">
        <v>38.424003322880203</v>
      </c>
      <c r="E18" s="54">
        <v>13.285488048889999</v>
      </c>
      <c r="F18" s="54">
        <v>26.952092224880602</v>
      </c>
      <c r="G18" s="54">
        <v>1.4329669391012498</v>
      </c>
      <c r="H18" s="54">
        <v>27.624855727977099</v>
      </c>
      <c r="I18" s="54">
        <v>4.2227403000184002E-2</v>
      </c>
      <c r="J18" s="54">
        <v>3.0645217027399996</v>
      </c>
      <c r="K18" s="54">
        <v>7.3153190659999992E-2</v>
      </c>
      <c r="L18" s="55">
        <v>245.18683524568664</v>
      </c>
    </row>
    <row r="19" spans="1:12" x14ac:dyDescent="0.25">
      <c r="A19" s="106" t="s">
        <v>145</v>
      </c>
      <c r="B19" s="136">
        <v>0.52150103483022314</v>
      </c>
      <c r="C19" s="136">
        <v>2.6193650942755026E-2</v>
      </c>
      <c r="D19" s="136">
        <v>0.15671315829162635</v>
      </c>
      <c r="E19" s="136">
        <v>5.4185160616708597E-2</v>
      </c>
      <c r="F19" s="136">
        <v>0.10992471189521072</v>
      </c>
      <c r="G19" s="136">
        <v>5.8443877611347355E-3</v>
      </c>
      <c r="H19" s="136">
        <v>0.11266859291322037</v>
      </c>
      <c r="I19" s="136">
        <v>1.7222540907577897E-4</v>
      </c>
      <c r="J19" s="136">
        <v>1.249872041322786E-2</v>
      </c>
      <c r="K19" s="136">
        <v>2.98356926817452E-4</v>
      </c>
      <c r="L19" s="87"/>
    </row>
    <row r="20" spans="1:12" x14ac:dyDescent="0.25">
      <c r="A20" s="100"/>
      <c r="B20" s="100"/>
      <c r="C20" s="45"/>
      <c r="D20" s="45"/>
      <c r="E20" s="45"/>
      <c r="F20" s="45"/>
      <c r="G20" s="45"/>
      <c r="H20" s="45"/>
      <c r="I20" s="45"/>
      <c r="J20" s="45"/>
      <c r="K20" s="45"/>
      <c r="L20" s="45"/>
    </row>
    <row r="21" spans="1:12" ht="15.75" x14ac:dyDescent="0.25">
      <c r="A21" s="107" t="s">
        <v>183</v>
      </c>
      <c r="B21" s="100"/>
      <c r="C21" s="45"/>
      <c r="D21" s="45"/>
      <c r="E21" s="45"/>
      <c r="F21" s="45"/>
      <c r="G21" s="45"/>
      <c r="H21" s="45"/>
      <c r="I21" s="45"/>
      <c r="J21" s="45"/>
      <c r="K21" s="45"/>
      <c r="L21" s="45"/>
    </row>
    <row r="22" spans="1:12" ht="3.75" customHeight="1" x14ac:dyDescent="0.25">
      <c r="A22" s="107"/>
      <c r="B22" s="100"/>
      <c r="C22" s="45"/>
      <c r="D22" s="45"/>
      <c r="E22" s="45"/>
      <c r="F22" s="45"/>
      <c r="G22" s="45"/>
      <c r="H22" s="45"/>
      <c r="I22" s="45"/>
      <c r="J22" s="45"/>
      <c r="K22" s="45"/>
      <c r="L22" s="45"/>
    </row>
    <row r="23" spans="1:12" x14ac:dyDescent="0.25">
      <c r="A23" s="108" t="s">
        <v>116</v>
      </c>
      <c r="B23" s="109"/>
      <c r="C23" s="1"/>
      <c r="D23" s="1"/>
      <c r="E23" s="1"/>
      <c r="F23" s="1"/>
      <c r="G23" s="1"/>
      <c r="H23" s="1"/>
      <c r="I23" s="1"/>
      <c r="J23" s="1"/>
      <c r="K23" s="1"/>
      <c r="L23" s="1"/>
    </row>
    <row r="24" spans="1:12" x14ac:dyDescent="0.25">
      <c r="A24" s="100"/>
      <c r="B24" s="137"/>
      <c r="C24" s="138"/>
      <c r="D24" s="138"/>
      <c r="E24" s="138"/>
      <c r="F24" s="138"/>
      <c r="G24" s="138"/>
      <c r="H24" s="138"/>
      <c r="I24" s="45"/>
      <c r="J24" s="45"/>
      <c r="K24" s="45"/>
      <c r="L24" s="45"/>
    </row>
    <row r="25" spans="1:12" x14ac:dyDescent="0.25">
      <c r="A25" s="103"/>
      <c r="B25" s="120" t="s">
        <v>11</v>
      </c>
      <c r="C25" s="64" t="s">
        <v>12</v>
      </c>
      <c r="D25" s="64" t="s">
        <v>13</v>
      </c>
      <c r="E25" s="64" t="s">
        <v>14</v>
      </c>
      <c r="F25" s="64" t="s">
        <v>15</v>
      </c>
      <c r="G25" s="64" t="s">
        <v>16</v>
      </c>
      <c r="H25" s="97" t="s">
        <v>10</v>
      </c>
    </row>
    <row r="26" spans="1:12" x14ac:dyDescent="0.25">
      <c r="A26" s="104" t="s">
        <v>10</v>
      </c>
      <c r="B26" s="110">
        <v>91.401197758046308</v>
      </c>
      <c r="C26" s="54">
        <v>48.515848142495479</v>
      </c>
      <c r="D26" s="54">
        <v>34.277706890963458</v>
      </c>
      <c r="E26" s="54">
        <v>29.262497578520005</v>
      </c>
      <c r="F26" s="54">
        <v>18.374337558229989</v>
      </c>
      <c r="G26" s="54">
        <v>23.355247317429999</v>
      </c>
      <c r="H26" s="55">
        <v>245.18683524568524</v>
      </c>
    </row>
    <row r="27" spans="1:12" x14ac:dyDescent="0.25">
      <c r="A27" s="106" t="s">
        <v>145</v>
      </c>
      <c r="B27" s="136">
        <v>0.37278183254194425</v>
      </c>
      <c r="C27" s="136">
        <v>0.1978729734566744</v>
      </c>
      <c r="D27" s="136">
        <v>0.13980239541252723</v>
      </c>
      <c r="E27" s="136">
        <v>0.1193477518856101</v>
      </c>
      <c r="F27" s="136">
        <v>7.4940147336288676E-2</v>
      </c>
      <c r="G27" s="136">
        <v>9.5254899366955303E-2</v>
      </c>
      <c r="H27" s="87"/>
    </row>
    <row r="28" spans="1:12" x14ac:dyDescent="0.25">
      <c r="A28" s="98"/>
      <c r="B28" s="98"/>
    </row>
    <row r="29" spans="1:12" x14ac:dyDescent="0.25">
      <c r="A29" s="98"/>
      <c r="B29" s="98"/>
      <c r="L29" s="94" t="s">
        <v>221</v>
      </c>
    </row>
  </sheetData>
  <hyperlinks>
    <hyperlink ref="L29" location="Contents!A1" display="To Frontpage"/>
  </hyperlinks>
  <printOptions horizontalCentered="1"/>
  <pageMargins left="0.19685039370078741" right="0.19685039370078741" top="0.74803149606299213" bottom="0.74803149606299213" header="0.31496062992125984" footer="0.31496062992125984"/>
  <pageSetup paperSize="9" scale="79" orientation="landscape" r:id="rId1"/>
  <headerFooter scaleWithDoc="0" alignWithMargins="0">
    <oddFooter>&amp;R&amp;8BRFkredit ECBC Label Template, page &amp;P of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18</vt:i4>
      </vt:variant>
      <vt:variant>
        <vt:lpstr>Navngivne områder</vt:lpstr>
      </vt:variant>
      <vt:variant>
        <vt:i4>16</vt:i4>
      </vt:variant>
    </vt:vector>
  </HeadingPairs>
  <TitlesOfParts>
    <vt:vector size="34" baseType="lpstr">
      <vt:lpstr>Introduction</vt:lpstr>
      <vt:lpstr>A. HTT General</vt:lpstr>
      <vt:lpstr>B1. HTT Mortgage Assets</vt:lpstr>
      <vt:lpstr>C. HTT Harmonised Glossary</vt: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 Key Concepts</vt:lpstr>
      <vt:lpstr>X2 Key Concepts</vt:lpstr>
      <vt:lpstr>X3 - General explanation</vt:lpstr>
      <vt:lpstr>Ark1</vt:lpstr>
      <vt:lpstr>Ark2</vt:lpstr>
      <vt:lpstr>'A. HTT General'!Udskriftsområde</vt:lpstr>
      <vt:lpstr>'B1. HTT Mortgage Assets'!Udskriftsområde</vt:lpstr>
      <vt:lpstr>'C. HTT Harmonised Glossary'!Udskriftsområde</vt:lpstr>
      <vt:lpstr>Contents!Udskriftsområde</vt:lpstr>
      <vt:lpstr>Frontpage!Udskriftsområde</vt:lpstr>
      <vt:lpstr>'G1-G4 - Cover pool inform.'!Udskriftsområde</vt:lpstr>
      <vt:lpstr>Introduction!Udskriftsområde</vt:lpstr>
      <vt:lpstr>'Tabel A - General Issuer Detail'!Udskriftsområde</vt:lpstr>
      <vt:lpstr>'Table 1-3 - Lending'!Udskriftsområde</vt:lpstr>
      <vt:lpstr>'Table 4 - LTV'!Udskriftsområde</vt:lpstr>
      <vt:lpstr>'Table 5 - Region'!Udskriftsområde</vt:lpstr>
      <vt:lpstr>'Table 6-8 - Lending by loan'!Udskriftsområde</vt:lpstr>
      <vt:lpstr>'Table 9-13 - Lending'!Udskriftsområde</vt:lpstr>
      <vt:lpstr>'X1 Key Concepts'!Udskriftsområde</vt:lpstr>
      <vt:lpstr>'X2 Key Concepts'!Udskriftsområde</vt:lpstr>
      <vt:lpstr>'X3 - General explanation'!Udskriftsområde</vt:lpstr>
    </vt:vector>
  </TitlesOfParts>
  <Company>BRFkredit a/s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BRFkredit A/S</dc:creator>
  <cp:lastModifiedBy>Christian Bech-Ravn</cp:lastModifiedBy>
  <cp:lastPrinted>2017-02-20T15:16:13Z</cp:lastPrinted>
  <dcterms:created xsi:type="dcterms:W3CDTF">2012-10-17T07:59:56Z</dcterms:created>
  <dcterms:modified xsi:type="dcterms:W3CDTF">2017-02-20T15:36:52Z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kumentnr">
    <vt:lpwstr>D63666</vt:lpwstr>
  </property>
  <property fmtid="{D5CDD505-2E9C-101B-9397-08002B2CF9AE}" pid="3" name="til_navn">
    <vt:lpwstr> </vt:lpwstr>
  </property>
  <property fmtid="{D5CDD505-2E9C-101B-9397-08002B2CF9AE}" pid="4" name="til_adresse">
    <vt:lpwstr> </vt:lpwstr>
  </property>
  <property fmtid="{D5CDD505-2E9C-101B-9397-08002B2CF9AE}" pid="5" name="til_postnr">
    <vt:lpwstr> </vt:lpwstr>
  </property>
  <property fmtid="{D5CDD505-2E9C-101B-9397-08002B2CF9AE}" pid="6" name="til_by">
    <vt:lpwstr> </vt:lpwstr>
  </property>
  <property fmtid="{D5CDD505-2E9C-101B-9397-08002B2CF9AE}" pid="7" name="dato_udsendelse">
    <vt:lpwstr> </vt:lpwstr>
  </property>
  <property fmtid="{D5CDD505-2E9C-101B-9397-08002B2CF9AE}" pid="8" name="underskriver_navn">
    <vt:lpwstr> </vt:lpwstr>
  </property>
  <property fmtid="{D5CDD505-2E9C-101B-9397-08002B2CF9AE}" pid="9" name="underskriver_tlfdirekte">
    <vt:lpwstr> </vt:lpwstr>
  </property>
  <property fmtid="{D5CDD505-2E9C-101B-9397-08002B2CF9AE}" pid="10" name="underskriver_email">
    <vt:lpwstr> </vt:lpwstr>
  </property>
  <property fmtid="{D5CDD505-2E9C-101B-9397-08002B2CF9AE}" pid="11" name="att_navn">
    <vt:lpwstr> </vt:lpwstr>
  </property>
  <property fmtid="{D5CDD505-2E9C-101B-9397-08002B2CF9AE}" pid="12" name="ansvarlig_initialer">
    <vt:lpwstr> </vt:lpwstr>
  </property>
  <property fmtid="{D5CDD505-2E9C-101B-9397-08002B2CF9AE}" pid="13" name="dokumentstatus">
    <vt:lpwstr>Udkast</vt:lpwstr>
  </property>
  <property fmtid="{D5CDD505-2E9C-101B-9397-08002B2CF9AE}" pid="14" name="dokumenttitel">
    <vt:lpwstr>DK ECBC Label Template 2014 (12-12-2013)</vt:lpwstr>
  </property>
  <property fmtid="{D5CDD505-2E9C-101B-9397-08002B2CF9AE}" pid="15" name="referatnr">
    <vt:lpwstr> </vt:lpwstr>
  </property>
  <property fmtid="{D5CDD505-2E9C-101B-9397-08002B2CF9AE}" pid="16" name="ansvarlig_email">
    <vt:lpwstr> </vt:lpwstr>
  </property>
  <property fmtid="{D5CDD505-2E9C-101B-9397-08002B2CF9AE}" pid="17" name="ansvarlig_navn">
    <vt:lpwstr> </vt:lpwstr>
  </property>
  <property fmtid="{D5CDD505-2E9C-101B-9397-08002B2CF9AE}" pid="18" name="ansvarlig_tlfdirekte">
    <vt:lpwstr> </vt:lpwstr>
  </property>
  <property fmtid="{D5CDD505-2E9C-101B-9397-08002B2CF9AE}" pid="19" name="bilag_nr">
    <vt:lpwstr> </vt:lpwstr>
  </property>
  <property fmtid="{D5CDD505-2E9C-101B-9397-08002B2CF9AE}" pid="20" name="punkt_nr">
    <vt:lpwstr> </vt:lpwstr>
  </property>
  <property fmtid="{D5CDD505-2E9C-101B-9397-08002B2CF9AE}" pid="21" name="Udsendelsesdato">
    <vt:lpwstr> </vt:lpwstr>
  </property>
  <property fmtid="{D5CDD505-2E9C-101B-9397-08002B2CF9AE}" pid="22" name="dokumentsidstrettet">
    <vt:lpwstr>12-12-2013</vt:lpwstr>
  </property>
  <property fmtid="{D5CDD505-2E9C-101B-9397-08002B2CF9AE}" pid="23" name="dokumentversion">
    <vt:lpwstr>2.0</vt:lpwstr>
  </property>
  <property fmtid="{D5CDD505-2E9C-101B-9397-08002B2CF9AE}" pid="24" name="sagsnr">
    <vt:lpwstr>S2669</vt:lpwstr>
  </property>
  <property fmtid="{D5CDD505-2E9C-101B-9397-08002B2CF9AE}" pid="25" name="mødedato">
    <vt:lpwstr> </vt:lpwstr>
  </property>
  <property fmtid="{D5CDD505-2E9C-101B-9397-08002B2CF9AE}" pid="26" name="modetype">
    <vt:lpwstr> </vt:lpwstr>
  </property>
</Properties>
</file>