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Denne_projektmappe" defaultThemeVersion="124226"/>
  <mc:AlternateContent xmlns:mc="http://schemas.openxmlformats.org/markup-compatibility/2006">
    <mc:Choice Requires="x15">
      <x15ac:absPath xmlns:x15ac="http://schemas.microsoft.com/office/spreadsheetml/2010/11/ac" url="F:\afd830\Rating &amp; IR\ECBC Label\Templates\2021Q4\"/>
    </mc:Choice>
  </mc:AlternateContent>
  <xr:revisionPtr revIDLastSave="0" documentId="13_ncr:1_{746C742E-1CE4-4804-9806-418049EFCF28}" xr6:coauthVersionLast="46" xr6:coauthVersionMax="46" xr10:uidLastSave="{00000000-0000-0000-0000-000000000000}"/>
  <bookViews>
    <workbookView xWindow="-120" yWindow="-120" windowWidth="29040" windowHeight="15840" tabRatio="886" activeTab="1" xr2:uid="{00000000-000D-0000-FFFF-FFFF00000000}"/>
  </bookViews>
  <sheets>
    <sheet name="Disclaimer" sheetId="31" r:id="rId1"/>
    <sheet name="Introduction" sheetId="21" r:id="rId2"/>
    <sheet name="A. HTT General" sheetId="22" r:id="rId3"/>
    <sheet name="B1. HTT Mortgage Assets" sheetId="23" r:id="rId4"/>
    <sheet name="C. HTT Harmonised Glossary" sheetId="27" r:id="rId5"/>
    <sheet name="E. Optional ECB-ECAIs data" sheetId="29" r:id="rId6"/>
    <sheet name="F1. Optional Sustainable M data" sheetId="36" r:id="rId7"/>
    <sheet name="F. Optional COVID 19 impact" sheetId="35" r:id="rId8"/>
    <sheet name="Contents" sheetId="13" r:id="rId9"/>
    <sheet name="Tabel A - General Issuer Detail" sheetId="6" r:id="rId10"/>
    <sheet name="G1-G4 - Cover pool inform." sheetId="7" r:id="rId11"/>
    <sheet name="Table 1-3 - Lending" sheetId="1" r:id="rId12"/>
    <sheet name="Table 4 - LTV" sheetId="2" r:id="rId13"/>
    <sheet name="Table 5 - Region" sheetId="15" r:id="rId14"/>
    <sheet name="Table 6-8 - Lending by loan" sheetId="16" r:id="rId15"/>
    <sheet name="Table 9-13 - Lending" sheetId="5" r:id="rId16"/>
    <sheet name="X1 Key Concepts" sheetId="18" r:id="rId17"/>
    <sheet name="X2 Key Concepts" sheetId="19" r:id="rId18"/>
    <sheet name="X3 - General explanation" sheetId="20" r:id="rId19"/>
  </sheets>
  <definedNames>
    <definedName name="_xlnm.Print_Area" localSheetId="2">'A. HTT General'!$A$1:$G$365</definedName>
    <definedName name="_xlnm.Print_Area" localSheetId="3">'B1. HTT Mortgage Assets'!$A$1:$G$598</definedName>
    <definedName name="_xlnm.Print_Area" localSheetId="4">'C. HTT Harmonised Glossary'!$A$1:$D$57</definedName>
    <definedName name="_xlnm.Print_Area" localSheetId="8">Contents!$A$1:$F$65</definedName>
    <definedName name="_xlnm.Print_Area" localSheetId="5">'E. Optional ECB-ECAIs data'!$A$1:$G$89</definedName>
    <definedName name="_xlnm.Print_Area" localSheetId="7">'F. Optional COVID 19 impact'!$A$1:$H$30</definedName>
    <definedName name="_xlnm.Print_Area" localSheetId="6">'F1. Optional Sustainable M data'!$A$1:$K$616</definedName>
    <definedName name="_xlnm.Print_Area" localSheetId="10">'G1-G4 - Cover pool inform.'!$A$1:$K$128</definedName>
    <definedName name="_xlnm.Print_Area" localSheetId="1">Introduction!$C$2:$I$37</definedName>
    <definedName name="_xlnm.Print_Area" localSheetId="9">'Tabel A - General Issuer Detail'!$A$1:$E$44</definedName>
    <definedName name="_xlnm.Print_Area" localSheetId="11">'Table 1-3 - Lending'!$A$1:$L$28</definedName>
    <definedName name="_xlnm.Print_Area" localSheetId="12">'Table 4 - LTV'!$A$1:$M$88</definedName>
    <definedName name="_xlnm.Print_Area" localSheetId="13">'Table 5 - Region'!$A$1:$H$23</definedName>
    <definedName name="_xlnm.Print_Area" localSheetId="14">'Table 6-8 - Lending by loan'!$A$1:$L$61</definedName>
    <definedName name="_xlnm.Print_Area" localSheetId="15">'Table 9-13 - Lending'!$A$1:$L$81</definedName>
    <definedName name="_xlnm.Print_Area" localSheetId="16">'X1 Key Concepts'!$A$1:$C$44</definedName>
    <definedName name="_xlnm.Print_Area" localSheetId="17">'X2 Key Concepts'!$A$1:$O$56</definedName>
    <definedName name="_xlnm.Print_Area" localSheetId="18">'X3 - General explanation'!$A$1:$C$74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6" i="36" l="1"/>
  <c r="D598" i="36"/>
  <c r="C598" i="36"/>
  <c r="D402" i="36"/>
  <c r="C402" i="36"/>
  <c r="D384" i="36"/>
  <c r="C384" i="36"/>
  <c r="D598" i="23" l="1"/>
  <c r="C381" i="23"/>
  <c r="C598" i="23"/>
  <c r="F598" i="23" s="1"/>
  <c r="D381" i="23"/>
  <c r="G367" i="23" s="1"/>
  <c r="G378" i="23"/>
  <c r="G377" i="23"/>
  <c r="G376" i="23"/>
  <c r="G375" i="23"/>
  <c r="G374" i="23"/>
  <c r="G373" i="23"/>
  <c r="G372" i="23"/>
  <c r="G371" i="23"/>
  <c r="G370" i="23"/>
  <c r="G369" i="23"/>
  <c r="G368" i="23"/>
  <c r="G589" i="23" l="1"/>
  <c r="G586" i="23"/>
  <c r="G585" i="23"/>
  <c r="G598" i="23"/>
  <c r="G584" i="23"/>
  <c r="G583" i="23"/>
  <c r="G582" i="23"/>
  <c r="G597" i="23"/>
  <c r="G581" i="23"/>
  <c r="G596" i="23"/>
  <c r="G580" i="23"/>
  <c r="G595" i="23"/>
  <c r="G594" i="23"/>
  <c r="G592" i="23"/>
  <c r="G591" i="23"/>
  <c r="G590" i="23"/>
  <c r="G588" i="23"/>
  <c r="G593" i="23"/>
  <c r="G587" i="23"/>
  <c r="F588" i="23"/>
  <c r="F582" i="23"/>
  <c r="F594" i="23"/>
  <c r="F586" i="23"/>
  <c r="F590" i="23"/>
  <c r="F592" i="23"/>
  <c r="F584" i="23"/>
  <c r="F580" i="23"/>
  <c r="F596" i="23"/>
  <c r="G379" i="23"/>
  <c r="G363" i="23"/>
  <c r="G364" i="23"/>
  <c r="G380" i="23"/>
  <c r="G365" i="23"/>
  <c r="G366" i="23"/>
  <c r="G381" i="23"/>
  <c r="F381" i="23"/>
  <c r="F371" i="23"/>
  <c r="F369" i="23"/>
  <c r="F367" i="23"/>
  <c r="F365" i="23"/>
  <c r="F363" i="23"/>
  <c r="F379" i="23"/>
  <c r="F377" i="23"/>
  <c r="F375" i="23"/>
  <c r="F373" i="23"/>
  <c r="F581" i="23"/>
  <c r="F583" i="23"/>
  <c r="F585" i="23"/>
  <c r="F587" i="23"/>
  <c r="F589" i="23"/>
  <c r="F591" i="23"/>
  <c r="F593" i="23"/>
  <c r="F595" i="23"/>
  <c r="F597" i="23"/>
  <c r="F364" i="23"/>
  <c r="F366" i="23"/>
  <c r="F368" i="23"/>
  <c r="F370" i="23"/>
  <c r="F372" i="23"/>
  <c r="F374" i="23"/>
  <c r="F376" i="23"/>
  <c r="F378" i="23"/>
  <c r="F380" i="23"/>
  <c r="C565" i="36"/>
  <c r="C571" i="36" l="1"/>
  <c r="C570" i="36"/>
  <c r="C569" i="36"/>
  <c r="C568" i="36"/>
  <c r="C567" i="36"/>
  <c r="C566" i="36"/>
  <c r="F494" i="36"/>
  <c r="G379" i="36"/>
  <c r="G378" i="36"/>
  <c r="G373" i="36"/>
  <c r="F360" i="36"/>
  <c r="D345" i="36"/>
  <c r="C345" i="36"/>
  <c r="D344" i="36"/>
  <c r="C344" i="36"/>
  <c r="D343" i="36"/>
  <c r="C343" i="36"/>
  <c r="D342" i="36"/>
  <c r="C342" i="36"/>
  <c r="D341" i="36"/>
  <c r="C341" i="36"/>
  <c r="D340" i="36"/>
  <c r="C340" i="36"/>
  <c r="D339" i="36"/>
  <c r="C339" i="36"/>
  <c r="D338" i="36"/>
  <c r="C338" i="36"/>
  <c r="D337" i="36"/>
  <c r="C337" i="36"/>
  <c r="D336" i="36"/>
  <c r="C336" i="36"/>
  <c r="D335" i="36"/>
  <c r="C335" i="36"/>
  <c r="D334" i="36"/>
  <c r="C334" i="36"/>
  <c r="D332" i="36"/>
  <c r="C332" i="36"/>
  <c r="F270" i="36"/>
  <c r="F272" i="36"/>
  <c r="C239" i="36"/>
  <c r="G495" i="36"/>
  <c r="F495" i="36"/>
  <c r="G494" i="36"/>
  <c r="G493" i="36"/>
  <c r="G492" i="36"/>
  <c r="G491" i="36"/>
  <c r="G490" i="36"/>
  <c r="G489" i="36"/>
  <c r="G488" i="36"/>
  <c r="G496" i="36" s="1"/>
  <c r="G473" i="36"/>
  <c r="F473" i="36"/>
  <c r="G472" i="36"/>
  <c r="F472" i="36"/>
  <c r="G471" i="36"/>
  <c r="F471" i="36"/>
  <c r="G470" i="36"/>
  <c r="F470" i="36"/>
  <c r="G469" i="36"/>
  <c r="F469" i="36"/>
  <c r="G468" i="36"/>
  <c r="F468" i="36"/>
  <c r="G467" i="36"/>
  <c r="F467" i="36"/>
  <c r="G466" i="36"/>
  <c r="G474" i="36" s="1"/>
  <c r="F466" i="36"/>
  <c r="F474" i="36" s="1"/>
  <c r="F372" i="36"/>
  <c r="F362" i="36"/>
  <c r="F355" i="36"/>
  <c r="G273" i="36"/>
  <c r="G272" i="36"/>
  <c r="G271" i="36"/>
  <c r="G270" i="36"/>
  <c r="G269" i="36"/>
  <c r="G268" i="36"/>
  <c r="G267" i="36"/>
  <c r="G266" i="36"/>
  <c r="G274" i="36" s="1"/>
  <c r="F266" i="36"/>
  <c r="F370" i="36" l="1"/>
  <c r="D239" i="36"/>
  <c r="F239" i="36"/>
  <c r="G239" i="36"/>
  <c r="F358" i="36"/>
  <c r="F368" i="36"/>
  <c r="F356" i="36"/>
  <c r="F363" i="36"/>
  <c r="F354" i="36"/>
  <c r="F493" i="36"/>
  <c r="F268" i="36"/>
  <c r="C327" i="36"/>
  <c r="F320" i="36" s="1"/>
  <c r="F357" i="36"/>
  <c r="F359" i="36"/>
  <c r="F361" i="36"/>
  <c r="F367" i="36"/>
  <c r="F369" i="36"/>
  <c r="F371" i="36"/>
  <c r="F373" i="36"/>
  <c r="F380" i="36"/>
  <c r="F491" i="36"/>
  <c r="G377" i="36"/>
  <c r="F489" i="36"/>
  <c r="F273" i="36"/>
  <c r="C333" i="36"/>
  <c r="C350" i="36" s="1"/>
  <c r="D461" i="36"/>
  <c r="G442" i="36" s="1"/>
  <c r="F377" i="36"/>
  <c r="D327" i="36"/>
  <c r="G319" i="36" s="1"/>
  <c r="F379" i="36"/>
  <c r="G362" i="36"/>
  <c r="G380" i="36"/>
  <c r="G381" i="36" s="1"/>
  <c r="D333" i="36"/>
  <c r="D350" i="36" s="1"/>
  <c r="D553" i="36"/>
  <c r="G547" i="36" s="1"/>
  <c r="C553" i="36"/>
  <c r="F547" i="36" s="1"/>
  <c r="C461" i="36"/>
  <c r="F439" i="36" s="1"/>
  <c r="G355" i="36"/>
  <c r="G357" i="36"/>
  <c r="G361" i="36"/>
  <c r="G368" i="36"/>
  <c r="G370" i="36"/>
  <c r="G372" i="36"/>
  <c r="F267" i="36"/>
  <c r="F271" i="36"/>
  <c r="F378" i="36"/>
  <c r="F488" i="36"/>
  <c r="F490" i="36"/>
  <c r="F492" i="36"/>
  <c r="G359" i="36"/>
  <c r="G363" i="36"/>
  <c r="F269" i="36"/>
  <c r="G354" i="36"/>
  <c r="G356" i="36"/>
  <c r="G358" i="36"/>
  <c r="G360" i="36"/>
  <c r="G367" i="36"/>
  <c r="G369" i="36"/>
  <c r="G371" i="36"/>
  <c r="G548" i="36"/>
  <c r="G546" i="36"/>
  <c r="G545" i="36"/>
  <c r="G543" i="36"/>
  <c r="G542" i="36"/>
  <c r="G541" i="36"/>
  <c r="G538" i="36"/>
  <c r="G537" i="36"/>
  <c r="G536" i="36"/>
  <c r="F442" i="36"/>
  <c r="G326" i="36"/>
  <c r="G320" i="36" l="1"/>
  <c r="G437" i="36"/>
  <c r="G312" i="36"/>
  <c r="G316" i="36"/>
  <c r="F309" i="36"/>
  <c r="F313" i="36"/>
  <c r="F321" i="36"/>
  <c r="F317" i="36"/>
  <c r="G438" i="36"/>
  <c r="G309" i="36"/>
  <c r="G317" i="36"/>
  <c r="F310" i="36"/>
  <c r="F327" i="36" s="1"/>
  <c r="F318" i="36"/>
  <c r="G318" i="36"/>
  <c r="F319" i="36"/>
  <c r="G313" i="36"/>
  <c r="G321" i="36"/>
  <c r="F314" i="36"/>
  <c r="F322" i="36"/>
  <c r="G310" i="36"/>
  <c r="G314" i="36"/>
  <c r="G322" i="36"/>
  <c r="F311" i="36"/>
  <c r="F315" i="36"/>
  <c r="G311" i="36"/>
  <c r="G315" i="36"/>
  <c r="F438" i="36"/>
  <c r="F326" i="36"/>
  <c r="F312" i="36"/>
  <c r="F316" i="36"/>
  <c r="F364" i="36"/>
  <c r="F274" i="36"/>
  <c r="F440" i="36"/>
  <c r="F437" i="36"/>
  <c r="F441" i="36"/>
  <c r="G441" i="36"/>
  <c r="G535" i="36"/>
  <c r="G540" i="36"/>
  <c r="G544" i="36"/>
  <c r="G552" i="36"/>
  <c r="F381" i="36"/>
  <c r="F374" i="36"/>
  <c r="G342" i="36"/>
  <c r="G334" i="36"/>
  <c r="G341" i="36"/>
  <c r="G333" i="36"/>
  <c r="G332" i="36"/>
  <c r="G339" i="36"/>
  <c r="G335" i="36"/>
  <c r="G340" i="36"/>
  <c r="G344" i="36"/>
  <c r="G336" i="36"/>
  <c r="G343" i="36"/>
  <c r="G338" i="36"/>
  <c r="G345" i="36"/>
  <c r="G337" i="36"/>
  <c r="F334" i="36"/>
  <c r="F338" i="36"/>
  <c r="F332" i="36"/>
  <c r="F336" i="36"/>
  <c r="F335" i="36"/>
  <c r="F341" i="36"/>
  <c r="F344" i="36"/>
  <c r="F340" i="36"/>
  <c r="F345" i="36"/>
  <c r="F337" i="36"/>
  <c r="F339" i="36"/>
  <c r="F343" i="36"/>
  <c r="F342" i="36"/>
  <c r="F333" i="36"/>
  <c r="G439" i="36"/>
  <c r="G440" i="36"/>
  <c r="G539" i="36"/>
  <c r="F536" i="36"/>
  <c r="F540" i="36"/>
  <c r="F544" i="36"/>
  <c r="F548" i="36"/>
  <c r="F537" i="36"/>
  <c r="F541" i="36"/>
  <c r="F545" i="36"/>
  <c r="F552" i="36"/>
  <c r="F538" i="36"/>
  <c r="F542" i="36"/>
  <c r="F546" i="36"/>
  <c r="F535" i="36"/>
  <c r="F539" i="36"/>
  <c r="F543" i="36"/>
  <c r="F496" i="36"/>
  <c r="G364" i="36"/>
  <c r="G374" i="36"/>
  <c r="G461" i="36"/>
  <c r="G327" i="36" l="1"/>
  <c r="F350" i="36"/>
  <c r="F461" i="36"/>
  <c r="G350" i="36"/>
  <c r="G553" i="36"/>
  <c r="F553" i="36"/>
  <c r="H30" i="35"/>
  <c r="H29" i="35"/>
  <c r="H28" i="35"/>
  <c r="H27" i="35"/>
  <c r="G26" i="35"/>
  <c r="F26" i="35"/>
  <c r="E26" i="35"/>
  <c r="D26" i="35"/>
  <c r="C26" i="35"/>
  <c r="H25" i="35"/>
  <c r="H24" i="35"/>
  <c r="H23" i="35"/>
  <c r="H26" i="35" s="1"/>
  <c r="K26" i="7"/>
  <c r="H26" i="7"/>
  <c r="D532" i="23"/>
  <c r="G527" i="23" s="1"/>
  <c r="E1" i="29"/>
  <c r="D293" i="22"/>
  <c r="C297" i="22"/>
  <c r="J26" i="7"/>
  <c r="C312" i="22"/>
  <c r="C299" i="22"/>
  <c r="C298" i="22"/>
  <c r="C296" i="22"/>
  <c r="C295" i="22"/>
  <c r="C294" i="22"/>
  <c r="C291" i="22"/>
  <c r="C289" i="22"/>
  <c r="C288" i="22"/>
  <c r="I26" i="7"/>
  <c r="C290" i="22"/>
  <c r="C293" i="22"/>
  <c r="C292" i="22"/>
  <c r="D292" i="22"/>
  <c r="C300" i="22"/>
  <c r="D343" i="23" l="1"/>
  <c r="F1" i="22"/>
  <c r="C360" i="23"/>
  <c r="F357" i="23" s="1"/>
  <c r="C570" i="23"/>
  <c r="C353" i="23"/>
  <c r="F348" i="23" s="1"/>
  <c r="C577" i="23"/>
  <c r="F574" i="23" s="1"/>
  <c r="D555" i="23"/>
  <c r="G545" i="23" s="1"/>
  <c r="D570" i="23"/>
  <c r="G561" i="23" s="1"/>
  <c r="F347" i="23"/>
  <c r="F349" i="23"/>
  <c r="F1" i="23"/>
  <c r="C328" i="23"/>
  <c r="F318" i="23" s="1"/>
  <c r="G526" i="23"/>
  <c r="C305" i="23"/>
  <c r="F295" i="23" s="1"/>
  <c r="D328" i="23"/>
  <c r="G311" i="23" s="1"/>
  <c r="D45" i="22"/>
  <c r="D305" i="23"/>
  <c r="G304" i="23" s="1"/>
  <c r="C532" i="23"/>
  <c r="F521" i="23" s="1"/>
  <c r="C555" i="23"/>
  <c r="F538" i="23" s="1"/>
  <c r="D353" i="23"/>
  <c r="D577" i="23"/>
  <c r="C343" i="23"/>
  <c r="F341" i="23" s="1"/>
  <c r="D360" i="23"/>
  <c r="G342" i="23"/>
  <c r="G338" i="23"/>
  <c r="G334" i="23"/>
  <c r="G340" i="23"/>
  <c r="G336" i="23"/>
  <c r="G339" i="23"/>
  <c r="G341" i="23"/>
  <c r="G333" i="23"/>
  <c r="G335" i="23"/>
  <c r="G337" i="23"/>
  <c r="G554" i="23"/>
  <c r="G543" i="23"/>
  <c r="G538" i="23"/>
  <c r="G540" i="23"/>
  <c r="G548" i="23"/>
  <c r="G550" i="23"/>
  <c r="G537" i="23"/>
  <c r="G291" i="23"/>
  <c r="G289" i="23"/>
  <c r="G294" i="23"/>
  <c r="G293" i="23"/>
  <c r="G298" i="23"/>
  <c r="G290" i="23"/>
  <c r="G299" i="23"/>
  <c r="G292" i="23"/>
  <c r="F560" i="23"/>
  <c r="F563" i="23"/>
  <c r="F562" i="23"/>
  <c r="F565" i="23"/>
  <c r="F568" i="23"/>
  <c r="F569" i="23"/>
  <c r="F564" i="23"/>
  <c r="F566" i="23"/>
  <c r="F561" i="23"/>
  <c r="F567" i="23"/>
  <c r="F358" i="23"/>
  <c r="F356" i="23"/>
  <c r="F359" i="23"/>
  <c r="G531" i="23"/>
  <c r="G518" i="23"/>
  <c r="G522" i="23"/>
  <c r="G521" i="23"/>
  <c r="G524" i="23"/>
  <c r="G523" i="23"/>
  <c r="G515" i="23"/>
  <c r="G525" i="23"/>
  <c r="G560" i="23"/>
  <c r="G566" i="23"/>
  <c r="G563" i="23"/>
  <c r="G565" i="23"/>
  <c r="F352" i="23"/>
  <c r="G516" i="23"/>
  <c r="G519" i="23"/>
  <c r="G564" i="23"/>
  <c r="G520" i="23"/>
  <c r="F339" i="23"/>
  <c r="F337" i="23"/>
  <c r="F516" i="23"/>
  <c r="F515" i="23"/>
  <c r="F523" i="23"/>
  <c r="F336" i="23"/>
  <c r="F340" i="23"/>
  <c r="G567" i="23"/>
  <c r="G517" i="23"/>
  <c r="G562" i="23"/>
  <c r="G514" i="23"/>
  <c r="F288" i="23" l="1"/>
  <c r="F291" i="23"/>
  <c r="G316" i="23"/>
  <c r="G321" i="23"/>
  <c r="F531" i="23"/>
  <c r="G568" i="23"/>
  <c r="G570" i="23" s="1"/>
  <c r="F317" i="23"/>
  <c r="F304" i="23"/>
  <c r="F297" i="23"/>
  <c r="F287" i="23"/>
  <c r="G569" i="23"/>
  <c r="F573" i="23"/>
  <c r="F350" i="23"/>
  <c r="F353" i="23" s="1"/>
  <c r="G312" i="23"/>
  <c r="G323" i="23"/>
  <c r="F335" i="23"/>
  <c r="F346" i="23"/>
  <c r="G318" i="23"/>
  <c r="F296" i="23"/>
  <c r="F293" i="23"/>
  <c r="F351" i="23"/>
  <c r="F540" i="23"/>
  <c r="F575" i="23"/>
  <c r="G327" i="23"/>
  <c r="G313" i="23"/>
  <c r="G544" i="23"/>
  <c r="G542" i="23"/>
  <c r="G549" i="23"/>
  <c r="G541" i="23"/>
  <c r="G310" i="23"/>
  <c r="F548" i="23"/>
  <c r="F333" i="23"/>
  <c r="G314" i="23"/>
  <c r="F576" i="23"/>
  <c r="G315" i="23"/>
  <c r="G547" i="23"/>
  <c r="G539" i="23"/>
  <c r="G546" i="23"/>
  <c r="F300" i="23"/>
  <c r="F290" i="23"/>
  <c r="F292" i="23"/>
  <c r="F315" i="23"/>
  <c r="F320" i="23"/>
  <c r="F321" i="23"/>
  <c r="F316" i="23"/>
  <c r="G288" i="23"/>
  <c r="G300" i="23"/>
  <c r="F299" i="23"/>
  <c r="F289" i="23"/>
  <c r="G347" i="23"/>
  <c r="G349" i="23"/>
  <c r="G350" i="23"/>
  <c r="G352" i="23"/>
  <c r="F310" i="23"/>
  <c r="F545" i="23"/>
  <c r="F544" i="23"/>
  <c r="F539" i="23"/>
  <c r="F543" i="23"/>
  <c r="F542" i="23"/>
  <c r="F554" i="23"/>
  <c r="F537" i="23"/>
  <c r="F319" i="23"/>
  <c r="F526" i="23"/>
  <c r="F520" i="23"/>
  <c r="F519" i="23"/>
  <c r="F524" i="23"/>
  <c r="F517" i="23"/>
  <c r="F514" i="23"/>
  <c r="F527" i="23"/>
  <c r="F546" i="23"/>
  <c r="F323" i="23"/>
  <c r="F525" i="23"/>
  <c r="F549" i="23"/>
  <c r="F311" i="23"/>
  <c r="G297" i="23"/>
  <c r="F298" i="23"/>
  <c r="G358" i="23"/>
  <c r="G357" i="23"/>
  <c r="G356" i="23"/>
  <c r="G359" i="23"/>
  <c r="G317" i="23"/>
  <c r="G322" i="23"/>
  <c r="G319" i="23"/>
  <c r="G320" i="23"/>
  <c r="F541" i="23"/>
  <c r="F518" i="23"/>
  <c r="F550" i="23"/>
  <c r="F547" i="23"/>
  <c r="G346" i="23"/>
  <c r="F312" i="23"/>
  <c r="G348" i="23"/>
  <c r="F322" i="23"/>
  <c r="G296" i="23"/>
  <c r="G295" i="23"/>
  <c r="F334" i="23"/>
  <c r="F342" i="23"/>
  <c r="F338" i="23"/>
  <c r="F327" i="23"/>
  <c r="F522" i="23"/>
  <c r="G351" i="23"/>
  <c r="F313" i="23"/>
  <c r="F314" i="23"/>
  <c r="G287" i="23"/>
  <c r="F294" i="23"/>
  <c r="G574" i="23"/>
  <c r="G573" i="23"/>
  <c r="G575" i="23"/>
  <c r="G576" i="23"/>
  <c r="F570" i="23"/>
  <c r="G532" i="23"/>
  <c r="F360" i="23"/>
  <c r="G343" i="23"/>
  <c r="F577" i="23" l="1"/>
  <c r="G305" i="23"/>
  <c r="G328" i="23"/>
  <c r="G555" i="23"/>
  <c r="F343" i="23"/>
  <c r="F305" i="23"/>
  <c r="F532" i="23"/>
  <c r="F555" i="23"/>
  <c r="F328" i="23"/>
  <c r="G360" i="23"/>
  <c r="G577" i="23"/>
  <c r="G353" i="23"/>
  <c r="F587" i="36"/>
  <c r="F578" i="36"/>
  <c r="F582" i="36"/>
  <c r="F586" i="36"/>
  <c r="F579" i="36"/>
  <c r="F583" i="36"/>
  <c r="F580" i="36"/>
  <c r="F584" i="36"/>
  <c r="F581" i="36"/>
  <c r="F585" i="36"/>
  <c r="C576" i="36"/>
  <c r="F571" i="36" l="1"/>
  <c r="F575" i="36"/>
  <c r="F569" i="36"/>
  <c r="F567" i="36"/>
  <c r="F570" i="36"/>
  <c r="F566" i="36"/>
  <c r="F568" i="36"/>
  <c r="F558" i="36"/>
  <c r="G594" i="36"/>
  <c r="G591" i="36"/>
  <c r="G592" i="36"/>
  <c r="G593" i="36"/>
  <c r="F594" i="36"/>
  <c r="F591" i="36"/>
  <c r="F592" i="36"/>
  <c r="F593" i="36"/>
  <c r="G587" i="36"/>
  <c r="G579" i="36"/>
  <c r="G583" i="36"/>
  <c r="G580" i="36"/>
  <c r="G584" i="36"/>
  <c r="G581" i="36"/>
  <c r="G585" i="36"/>
  <c r="G578" i="36"/>
  <c r="G582" i="36"/>
  <c r="G586" i="36"/>
  <c r="F588" i="36"/>
  <c r="D576" i="36"/>
  <c r="F560" i="36"/>
  <c r="F559" i="36"/>
  <c r="F561" i="36"/>
  <c r="F564" i="36"/>
  <c r="F562" i="36"/>
  <c r="F563" i="36"/>
  <c r="F565" i="36"/>
  <c r="F576" i="36" l="1"/>
  <c r="G595" i="36"/>
  <c r="F595" i="36"/>
  <c r="G588" i="36"/>
  <c r="G575" i="36"/>
  <c r="G568" i="36"/>
  <c r="G564" i="36"/>
  <c r="G560" i="36"/>
  <c r="G571" i="36"/>
  <c r="G563" i="36"/>
  <c r="G559" i="36"/>
  <c r="G566" i="36"/>
  <c r="G558" i="36"/>
  <c r="G569" i="36"/>
  <c r="G561" i="36"/>
  <c r="G567" i="36"/>
  <c r="G570" i="36"/>
  <c r="G562" i="36"/>
  <c r="G565" i="36"/>
  <c r="G576" i="36" l="1"/>
</calcChain>
</file>

<file path=xl/sharedStrings.xml><?xml version="1.0" encoding="utf-8"?>
<sst xmlns="http://schemas.openxmlformats.org/spreadsheetml/2006/main" count="5276" uniqueCount="2739">
  <si>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</si>
  <si>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</si>
  <si>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</si>
  <si>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</si>
  <si>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</si>
  <si>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</si>
  <si>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</si>
  <si>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</si>
  <si>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</si>
  <si>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</si>
  <si>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</si>
  <si>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</si>
  <si>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</si>
  <si>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</si>
  <si>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</si>
  <si>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</si>
  <si>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</si>
  <si>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</si>
  <si>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</si>
  <si>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</si>
  <si>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</si>
  <si>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</si>
  <si>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</si>
  <si>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</si>
  <si>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</si>
  <si>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</si>
  <si>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</si>
  <si>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</si>
  <si>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</si>
  <si>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</si>
  <si>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Greater Copenhagen area (Region Hovedstaden)</t>
  </si>
  <si>
    <t>Remaining Zealand &amp; Bornholm (Region Sjælland)</t>
  </si>
  <si>
    <t>Northern Jutland (Region Nordjylland)</t>
  </si>
  <si>
    <t>Eastern Jutland (Region Midtjylland)</t>
  </si>
  <si>
    <t>Southern Jutland &amp; Funen (Region Syddanmark)</t>
  </si>
  <si>
    <t>Index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</si>
  <si>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</si>
  <si>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</si>
  <si>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</si>
  <si>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</si>
  <si>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</si>
  <si>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</si>
  <si>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</si>
  <si>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</si>
  <si>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</si>
  <si>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</si>
  <si>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</si>
  <si>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</si>
  <si>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</si>
  <si>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</si>
  <si>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</si>
  <si>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</si>
  <si>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(DKKbn – except Tier 1 and Solvency ratio)</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</si>
  <si>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</si>
  <si>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</si>
  <si>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</si>
  <si>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</si>
  <si>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</si>
  <si>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</si>
  <si>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</si>
  <si>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</si>
  <si>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</si>
  <si>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customer type</t>
  </si>
  <si>
    <t>eligibility as covered bond collateral</t>
  </si>
  <si>
    <t>DKKbn / Percentage of nominal outstanding CBs</t>
  </si>
  <si>
    <t>Overcollateralisation</t>
  </si>
  <si>
    <t>Overcollateralisation ratio</t>
  </si>
  <si>
    <t>Nominal value of outstanding CBs</t>
  </si>
  <si>
    <t>– hereof  amount maturing 0-1 day</t>
  </si>
  <si>
    <t>Tier 2 capital</t>
  </si>
  <si>
    <t>Maturity of issued CBs</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</si>
  <si>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</si>
  <si>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</si>
  <si>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</si>
  <si>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</si>
  <si>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</si>
  <si>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</si>
  <si>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</si>
  <si>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</si>
  <si>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</si>
  <si>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</si>
  <si>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</si>
  <si>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</si>
  <si>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</si>
  <si>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</si>
  <si>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</si>
  <si>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</si>
  <si>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</si>
  <si>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</si>
  <si>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</si>
  <si>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</si>
  <si>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Fitch</t>
  </si>
  <si>
    <t>Issue adherence</t>
  </si>
  <si>
    <t>General balance principle</t>
  </si>
  <si>
    <t>Specific balance principle</t>
  </si>
  <si>
    <t>1) Cf. the Danish Executive Order on bond issuance, balance principle and risk management</t>
  </si>
  <si>
    <t>Yes</t>
  </si>
  <si>
    <t>No</t>
  </si>
  <si>
    <t>One-to-one balance between terms of granted loans and bonds issued, i.e. daily tap issuance?</t>
  </si>
  <si>
    <t>Pass-through cash flow from borrowers to investors?</t>
  </si>
  <si>
    <t>Asset substitution in cover pool allowed?</t>
  </si>
  <si>
    <t>Table G2 – Outstanding CBs</t>
  </si>
  <si>
    <t>Table G4 – Additional characteristics of ALM business model for issued CBs</t>
  </si>
  <si>
    <r>
      <t>Table G1.1 – General cover pool information</t>
    </r>
    <r>
      <rPr>
        <b/>
        <sz val="12"/>
        <color theme="1"/>
        <rFont val="Calibri"/>
        <family val="2"/>
        <scheme val="minor"/>
      </rPr>
      <t xml:space="preserve"> </t>
    </r>
  </si>
  <si>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</si>
  <si>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</si>
  <si>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</si>
  <si>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</si>
  <si>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</si>
  <si>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</si>
  <si>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</si>
  <si>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</si>
  <si>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</si>
  <si>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</si>
  <si>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</si>
  <si>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</si>
  <si>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</si>
  <si>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</si>
  <si>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</si>
  <si>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</si>
  <si>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</si>
  <si>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</si>
  <si>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</si>
  <si>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</si>
  <si>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</si>
  <si>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</si>
  <si>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</si>
  <si>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</si>
  <si>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</si>
  <si>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</si>
  <si>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</si>
  <si>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</si>
  <si>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</si>
  <si>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</si>
  <si>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</si>
  <si>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Mandatory (percentage of risk weigted assets,general, by law)</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</si>
  <si>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</si>
  <si>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</si>
  <si>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</si>
  <si>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</si>
  <si>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</si>
  <si>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</si>
  <si>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Note: * A few older traditional danish mortgage bonds are not CRD compliant</t>
  </si>
  <si>
    <t>Key Concepts Explanation</t>
  </si>
  <si>
    <t>Avg. LTV</t>
  </si>
  <si>
    <t>In %</t>
  </si>
  <si>
    <t>1 year</t>
  </si>
  <si>
    <t>1 day – &lt; 1 year</t>
  </si>
  <si>
    <t>Proceeds from senior secured debt</t>
  </si>
  <si>
    <t>Proceeds from senior unsecured debt</t>
  </si>
  <si>
    <t>80-89.9 per cent LTV</t>
  </si>
  <si>
    <t>90-100 per cent LTV</t>
  </si>
  <si>
    <t>&gt;100 per cent LTV</t>
  </si>
  <si>
    <t>Realised losses (DKKm)</t>
  </si>
  <si>
    <t>Total realised losses</t>
  </si>
  <si>
    <t>Realised losses (%)</t>
  </si>
  <si>
    <t>Total realised losses, %</t>
  </si>
  <si>
    <t>90 day Non-performing loans by property type, as percentage of lending, by continous LTV bracket, %</t>
  </si>
  <si>
    <t>As of</t>
  </si>
  <si>
    <t>A</t>
  </si>
  <si>
    <t>ECBC Label Template : Contents</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</si>
  <si>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</si>
  <si>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</si>
  <si>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</si>
  <si>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</si>
  <si>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</si>
  <si>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</si>
  <si>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</si>
  <si>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</si>
  <si>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</si>
  <si>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</si>
  <si>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</si>
  <si>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</si>
  <si>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</si>
  <si>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</si>
  <si>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</si>
  <si>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General explanation</t>
  </si>
  <si>
    <t>Senior Secured Bonds</t>
  </si>
  <si>
    <t>X3</t>
  </si>
  <si>
    <t>USD</t>
  </si>
  <si>
    <t>Specialised finance institutes</t>
  </si>
  <si>
    <t>Table M1/B1</t>
  </si>
  <si>
    <t>Table M2/B2</t>
  </si>
  <si>
    <t>Table M3/B3</t>
  </si>
  <si>
    <t>Table M4a/B4a</t>
  </si>
  <si>
    <t>Table M4b/B4b</t>
  </si>
  <si>
    <t>Table M4c/B4c</t>
  </si>
  <si>
    <t>Table M4d/B4d</t>
  </si>
  <si>
    <t>Table M9/B9</t>
  </si>
  <si>
    <t>Table M10/B10</t>
  </si>
  <si>
    <t>Table M11/B11</t>
  </si>
  <si>
    <t>Table M11a/B11a</t>
  </si>
  <si>
    <t>Table M11b/B11b</t>
  </si>
  <si>
    <t>Table M12/B12</t>
  </si>
  <si>
    <t>Table M12a/B12a</t>
  </si>
  <si>
    <t>M1/B1</t>
  </si>
  <si>
    <t>M2/B2</t>
  </si>
  <si>
    <t>M3/B3</t>
  </si>
  <si>
    <t>M4a/B4a</t>
  </si>
  <si>
    <t>M4b/B4b</t>
  </si>
  <si>
    <t>M4c/B4c</t>
  </si>
  <si>
    <t>M4d/B4d</t>
  </si>
  <si>
    <t>M5/B5</t>
  </si>
  <si>
    <t>M6/B6</t>
  </si>
  <si>
    <t>M7/B7</t>
  </si>
  <si>
    <t>M8/B8</t>
  </si>
  <si>
    <t>M9/B9</t>
  </si>
  <si>
    <t>M10/B10</t>
  </si>
  <si>
    <t>M11/B11</t>
  </si>
  <si>
    <t>M11a/B11a</t>
  </si>
  <si>
    <t>M11b/B11b</t>
  </si>
  <si>
    <t>M12/B12</t>
  </si>
  <si>
    <t>M12a/B12a</t>
  </si>
  <si>
    <t>Fixed-rate to maturity</t>
  </si>
  <si>
    <t>Outside Denmark</t>
  </si>
  <si>
    <t>- rate fixed &gt; 3 and ≤ 5 years</t>
  </si>
  <si>
    <t>- rate fixed &gt; 5 years</t>
  </si>
  <si>
    <t>Fixed-rate shorter period than maturity (ARM's etc.)</t>
  </si>
  <si>
    <t>&lt; 60per cent LTV</t>
  </si>
  <si>
    <t>60-69.9 per cent LTV</t>
  </si>
  <si>
    <t>70-79.9 per cent LTV</t>
  </si>
  <si>
    <t>To Contents</t>
  </si>
  <si>
    <t xml:space="preserve">Table A.    General Issuer Detail </t>
  </si>
  <si>
    <t>Table M6/B6</t>
  </si>
  <si>
    <t>Table M7/B7</t>
  </si>
  <si>
    <t>Table M8/B8</t>
  </si>
  <si>
    <t>Core tier 1 capital invested in gilt-edged securities</t>
  </si>
  <si>
    <t>Table M5/B5 - Total</t>
  </si>
  <si>
    <t>Bullet</t>
  </si>
  <si>
    <t>Annuity</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</si>
  <si>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</si>
  <si>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</si>
  <si>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</si>
  <si>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</si>
  <si>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Lending, by-loan to-value (LTV), current property value, per cent</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</si>
  <si>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</si>
  <si>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</si>
  <si>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90 day Non-performing loans by property type, as percentage of total payments, %</t>
  </si>
  <si>
    <t> x</t>
  </si>
  <si>
    <t>x</t>
  </si>
  <si>
    <t>Loan loss provisions (cover pool level - shown in Table A on issuer level) - Optional</t>
  </si>
  <si>
    <t>X2</t>
  </si>
  <si>
    <t>X1</t>
  </si>
  <si>
    <t>Key Concept Explanation</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</si>
  <si>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</si>
  <si>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</si>
  <si>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</si>
  <si>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</si>
  <si>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</si>
  <si>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</si>
  <si>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</si>
  <si>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</si>
  <si>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</si>
  <si>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</si>
  <si>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</si>
  <si>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</si>
  <si>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</si>
  <si>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</si>
  <si>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</si>
  <si>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</si>
  <si>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</si>
  <si>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</si>
  <si>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</si>
  <si>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</si>
  <si>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</si>
  <si>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</si>
  <si>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</si>
  <si>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</si>
  <si>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</si>
  <si>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</si>
  <si>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</si>
  <si>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</si>
  <si>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</si>
  <si>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</si>
  <si>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</si>
  <si>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</si>
  <si>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</si>
  <si>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</si>
  <si>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</si>
  <si>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</si>
  <si>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</si>
  <si>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</si>
  <si>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</si>
  <si>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</si>
  <si>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</si>
  <si>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</si>
  <si>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</si>
  <si>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</si>
  <si>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</si>
  <si>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</si>
  <si>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</si>
  <si>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</si>
  <si>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</si>
  <si>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</si>
  <si>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</si>
  <si>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</si>
  <si>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</si>
  <si>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</si>
  <si>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</si>
  <si>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</si>
  <si>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</si>
  <si>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</si>
  <si>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</si>
  <si>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</si>
  <si>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</si>
  <si>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</si>
  <si>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</si>
  <si>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</si>
  <si>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</si>
  <si>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</si>
  <si>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</si>
  <si>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</si>
  <si>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</si>
  <si>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</si>
  <si>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</si>
  <si>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</si>
  <si>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</si>
  <si>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</si>
  <si>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</si>
  <si>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</si>
  <si>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</si>
  <si>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</si>
  <si>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</si>
  <si>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</si>
  <si>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</si>
  <si>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</si>
  <si>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</si>
  <si>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</si>
  <si>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</si>
  <si>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</si>
  <si>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</si>
  <si>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læoan loss provisions as stated in the issuer´s interim and annual accounts</t>
  </si>
  <si>
    <t>Table G1.1</t>
  </si>
  <si>
    <t>Sum of nominal value of covered bonds + Senior secured debt + capital. Capital is:  Additional tier 1 capital (e.g. hybrid core capital) and Core tier 1 capital</t>
  </si>
  <si>
    <t>Liquidity due to be paid out next day in connection with refinancing</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</si>
  <si>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</si>
  <si>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</si>
  <si>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</si>
  <si>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</si>
  <si>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</si>
  <si>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</si>
  <si>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</si>
  <si>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</si>
  <si>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</si>
  <si>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</si>
  <si>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</si>
  <si>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</si>
  <si>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</si>
  <si>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</si>
  <si>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</si>
  <si>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</si>
  <si>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</si>
  <si>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</si>
  <si>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</si>
  <si>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</si>
  <si>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</si>
  <si>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</si>
  <si>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</si>
  <si>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</si>
  <si>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</si>
  <si>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</si>
  <si>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</si>
  <si>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</si>
  <si>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</si>
  <si>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</si>
  <si>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</si>
  <si>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</si>
  <si>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</si>
  <si>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</si>
  <si>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</si>
  <si>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</si>
  <si>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</si>
  <si>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</si>
  <si>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</si>
  <si>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</si>
  <si>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</si>
  <si>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</si>
  <si>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</si>
  <si>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</si>
  <si>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på following link</t>
  </si>
  <si>
    <t>http://www.realkreditraadet.dk/Default.aspx?ID=2926</t>
  </si>
  <si>
    <t>Table G2.1a-f – Cover assets and maturity structure</t>
  </si>
  <si>
    <t xml:space="preserve">Table G2.1a - Assets other than the loan portfolio in the cover pool  </t>
  </si>
  <si>
    <t>Rating/maturity</t>
  </si>
  <si>
    <t>AAA</t>
  </si>
  <si>
    <t>AA+</t>
  </si>
  <si>
    <t>AA</t>
  </si>
  <si>
    <t xml:space="preserve">AA- </t>
  </si>
  <si>
    <t>A+</t>
  </si>
  <si>
    <t xml:space="preserve">A </t>
  </si>
  <si>
    <t xml:space="preserve">A- </t>
  </si>
  <si>
    <t>BBB+</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</si>
  <si>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</si>
  <si>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</si>
  <si>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</si>
  <si>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</si>
  <si>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</si>
  <si>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</si>
  <si>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</si>
  <si>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</si>
  <si>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</si>
  <si>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</si>
  <si>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</si>
  <si>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</si>
  <si>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</si>
  <si>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</si>
  <si>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</si>
  <si>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</si>
  <si>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</si>
  <si>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</si>
  <si>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</si>
  <si>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</si>
  <si>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Total capital coverage (rating compliant capital)</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</si>
  <si>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</si>
  <si>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 (DKKbn)</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</si>
  <si>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</si>
  <si>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</si>
  <si>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</si>
  <si>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</si>
  <si>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</si>
  <si>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</si>
  <si>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</si>
  <si>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Exposure to credit institute credit quality step 3</t>
  </si>
  <si>
    <t>Harmonised Transparency Template</t>
  </si>
  <si>
    <t>Denmark</t>
  </si>
  <si>
    <t>Index</t>
  </si>
  <si>
    <t>Worksheet A: HTT General</t>
  </si>
  <si>
    <t>Tab 1: Harmonised Transparency Template</t>
  </si>
  <si>
    <t>Worksheet B1: HTT Mortgage Assets</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</si>
  <si>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</si>
  <si>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</si>
  <si>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</si>
  <si>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</si>
  <si>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</si>
  <si>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</si>
  <si>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</si>
  <si>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</si>
  <si>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</si>
  <si>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</si>
  <si>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</si>
  <si>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</si>
  <si>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</si>
  <si>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</si>
  <si>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</si>
  <si>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</si>
  <si>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</si>
  <si>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G.1.1.4</t>
  </si>
  <si>
    <t>Cut-off date</t>
  </si>
  <si>
    <t>G.2.1.1</t>
  </si>
  <si>
    <t>UCITS Compliance (Y/N)</t>
  </si>
  <si>
    <t>Y</t>
  </si>
  <si>
    <t>G.2.1.2</t>
  </si>
  <si>
    <t>CRR Compliance (Y/N)</t>
  </si>
  <si>
    <t>G.2.1.3</t>
  </si>
  <si>
    <t>LCR status</t>
  </si>
  <si>
    <t>Link</t>
  </si>
  <si>
    <t>1.General Information</t>
  </si>
  <si>
    <t>Nominal (mn)</t>
  </si>
  <si>
    <t>G.3.1.1</t>
  </si>
  <si>
    <t>G.3.1.2</t>
  </si>
  <si>
    <t xml:space="preserve">2. Over-collateralisation (OC) </t>
  </si>
  <si>
    <t>Actual</t>
  </si>
  <si>
    <t>Minimum Committed</t>
  </si>
  <si>
    <t>Purpose</t>
  </si>
  <si>
    <t>G.3.2.1</t>
  </si>
  <si>
    <t>OC (%)</t>
  </si>
  <si>
    <t>ND1</t>
  </si>
  <si>
    <t>3. Cover Pool Composition</t>
  </si>
  <si>
    <t>% Cover Pool</t>
  </si>
  <si>
    <t>G.3.3.1</t>
  </si>
  <si>
    <t>Mortgages</t>
  </si>
  <si>
    <t>G.3.3.2</t>
  </si>
  <si>
    <t xml:space="preserve">Public Sector </t>
  </si>
  <si>
    <t>G.3.3.3</t>
  </si>
  <si>
    <t>Shipping</t>
  </si>
  <si>
    <t>G.3.3.4</t>
  </si>
  <si>
    <t>Substitute Assets</t>
  </si>
  <si>
    <t>G.3.3.5</t>
  </si>
  <si>
    <t>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</si>
  <si>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</si>
  <si>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</si>
  <si>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</si>
  <si>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</si>
  <si>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</si>
  <si>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</si>
  <si>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</si>
  <si>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</si>
  <si>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</si>
  <si>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</si>
  <si>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</si>
  <si>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</si>
  <si>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</si>
  <si>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</si>
  <si>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</si>
  <si>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</si>
  <si>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</si>
  <si>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</si>
  <si>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</si>
  <si>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</si>
  <si>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</si>
  <si>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5. Maturity of Covered Bonds</t>
  </si>
  <si>
    <t xml:space="preserve">% Total Initial Maturity </t>
  </si>
  <si>
    <t>% Total Extended Maturity</t>
  </si>
  <si>
    <t>G.3.5.1</t>
  </si>
  <si>
    <t>G.3.5.2</t>
  </si>
  <si>
    <t>G.3.5.3</t>
  </si>
  <si>
    <t>G.3.5.4</t>
  </si>
  <si>
    <t>G.3.5.5</t>
  </si>
  <si>
    <t>G.3.5.6</t>
  </si>
  <si>
    <t>G.3.5.7</t>
  </si>
  <si>
    <t>G.3.5.8</t>
  </si>
  <si>
    <t>G.3.5.9</t>
  </si>
  <si>
    <t>G.3.5.10</t>
  </si>
  <si>
    <t>Nominal [before hedging] (mn)</t>
  </si>
  <si>
    <t>Nominal [after hedging] (mn)</t>
  </si>
  <si>
    <t>% Total [before]</t>
  </si>
  <si>
    <t>% Total [after]</t>
  </si>
  <si>
    <t>G.3.6.1</t>
  </si>
  <si>
    <t>G.3.6.2</t>
  </si>
  <si>
    <t>G.3.6.3</t>
  </si>
  <si>
    <t>G.3.6.4</t>
  </si>
  <si>
    <t>G.3.6.5</t>
  </si>
  <si>
    <t>G.3.6.6</t>
  </si>
  <si>
    <t>G.3.6.7</t>
  </si>
  <si>
    <t>G.3.6.8</t>
  </si>
  <si>
    <t>BRL</t>
  </si>
  <si>
    <t>G.3.6.9</t>
  </si>
  <si>
    <t>CZK</t>
  </si>
  <si>
    <t>G.3.6.10</t>
  </si>
  <si>
    <t>G.3.6.11</t>
  </si>
  <si>
    <t>HKD</t>
  </si>
  <si>
    <t>G.3.6.12</t>
  </si>
  <si>
    <t>KRW</t>
  </si>
  <si>
    <t>G.3.6.13</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</si>
  <si>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</si>
  <si>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</si>
  <si>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</si>
  <si>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</si>
  <si>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</si>
  <si>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</si>
  <si>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</si>
  <si>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</si>
  <si>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</si>
  <si>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</si>
  <si>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</si>
  <si>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</si>
  <si>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</si>
  <si>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</si>
  <si>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</si>
  <si>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</si>
  <si>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</si>
  <si>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</si>
  <si>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</si>
  <si>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</si>
  <si>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</si>
  <si>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</si>
  <si>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 Covered Bonds</t>
  </si>
  <si>
    <t>G.3.8.1</t>
  </si>
  <si>
    <t>Fixed coupon</t>
  </si>
  <si>
    <t>G.3.8.2</t>
  </si>
  <si>
    <t>Floating coupon</t>
  </si>
  <si>
    <t>G.3.8.3</t>
  </si>
  <si>
    <t>G.3.8.4</t>
  </si>
  <si>
    <t>OG.3.8.1</t>
  </si>
  <si>
    <t>9. Substitute Assets - Type</t>
  </si>
  <si>
    <t>% Substitute Assets</t>
  </si>
  <si>
    <t>G.3.9.1</t>
  </si>
  <si>
    <t>Cash</t>
  </si>
  <si>
    <t>G.3.9.2</t>
  </si>
  <si>
    <t>Exposures to/guaranteed by governments or quasi governments</t>
  </si>
  <si>
    <t>G.3.9.3</t>
  </si>
  <si>
    <t>Exposures to central banks</t>
  </si>
  <si>
    <t>G.3.9.4</t>
  </si>
  <si>
    <t>Exposures to credit institutions</t>
  </si>
  <si>
    <t>G.3.9.5</t>
  </si>
  <si>
    <t>G.3.9.6</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</si>
  <si>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</si>
  <si>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</si>
  <si>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</si>
  <si>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</si>
  <si>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</si>
  <si>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</si>
  <si>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</si>
  <si>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</si>
  <si>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</si>
  <si>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</si>
  <si>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</si>
  <si>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</si>
  <si>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</si>
  <si>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</si>
  <si>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</si>
  <si>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</si>
  <si>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</si>
  <si>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</si>
  <si>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</si>
  <si>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</si>
  <si>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</si>
  <si>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</si>
  <si>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</si>
  <si>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</si>
  <si>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</si>
  <si>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</si>
  <si>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</si>
  <si>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</si>
  <si>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</si>
  <si>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</si>
  <si>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</si>
  <si>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 xml:space="preserve">11. Liquid Assets </t>
  </si>
  <si>
    <t>G.3.11.1</t>
  </si>
  <si>
    <t>Substitute and other marketable assets</t>
  </si>
  <si>
    <t>G.3.11.2</t>
  </si>
  <si>
    <t>Central bank eligible assets</t>
  </si>
  <si>
    <t>G.3.11.3</t>
  </si>
  <si>
    <t>G.3.11.4</t>
  </si>
  <si>
    <t xml:space="preserve">12. Bond List </t>
  </si>
  <si>
    <t>G.3.12.1</t>
  </si>
  <si>
    <t xml:space="preserve">Bond list </t>
  </si>
  <si>
    <t>13. Derivatives &amp; Swaps</t>
  </si>
  <si>
    <t>G.3.13.1</t>
  </si>
  <si>
    <t>Derivatives in the cover pool [notional] (mn)</t>
  </si>
  <si>
    <t>[For completion]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</si>
  <si>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</si>
  <si>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</si>
  <si>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</si>
  <si>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</si>
  <si>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</si>
  <si>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</si>
  <si>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</si>
  <si>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</si>
  <si>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</si>
  <si>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</si>
  <si>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 xml:space="preserve">4. References to Capital Requirements Regulation (CRR) 129(7) </t>
  </si>
  <si>
    <t>Row</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</si>
  <si>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</si>
  <si>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</si>
  <si>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</si>
  <si>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</si>
  <si>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</si>
  <si>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</si>
  <si>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</si>
  <si>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</si>
  <si>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</si>
  <si>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</si>
  <si>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</si>
  <si>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</si>
  <si>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</si>
  <si>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</si>
  <si>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</si>
  <si>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</si>
  <si>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</si>
  <si>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</si>
  <si>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</si>
  <si>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</si>
  <si>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</si>
  <si>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</si>
  <si>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</si>
  <si>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</si>
  <si>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</si>
  <si>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</si>
  <si>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G.5.1.1</t>
  </si>
  <si>
    <t>Exposure to credit institute credit quality step 1 &amp; 2</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</si>
  <si>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</si>
  <si>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</si>
  <si>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</si>
  <si>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</si>
  <si>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</si>
  <si>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</si>
  <si>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</si>
  <si>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</si>
  <si>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</si>
  <si>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</si>
  <si>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</si>
  <si>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</si>
  <si>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</si>
  <si>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</si>
  <si>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</si>
  <si>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o/w Owner-occupied homes</t>
  </si>
  <si>
    <t>OM.7.1.3</t>
  </si>
  <si>
    <t>o/w Holiday houses</t>
  </si>
  <si>
    <t>OM.7.1.4</t>
  </si>
  <si>
    <t>o/w Subsidised Housing</t>
  </si>
  <si>
    <t>OM.7.1.5</t>
  </si>
  <si>
    <t>o/w Cooperative Housing</t>
  </si>
  <si>
    <t>OM.7.1.6</t>
  </si>
  <si>
    <t>o/w Private rental</t>
  </si>
  <si>
    <t>OM.7.1.7</t>
  </si>
  <si>
    <t>o/w Manufacturing and Manual Industries</t>
  </si>
  <si>
    <t>OM.7.1.8</t>
  </si>
  <si>
    <t>o/w Office and Business</t>
  </si>
  <si>
    <t>OM.7.1.9</t>
  </si>
  <si>
    <t>o/w Agriculture</t>
  </si>
  <si>
    <t>OM.7.1.10</t>
  </si>
  <si>
    <t>o/w Social and cultural purposes</t>
  </si>
  <si>
    <t>OM.7.1.11</t>
  </si>
  <si>
    <t>o/w Other</t>
  </si>
  <si>
    <t>2. General Information</t>
  </si>
  <si>
    <t>Residential Loans</t>
  </si>
  <si>
    <t>Commercial Loans</t>
  </si>
  <si>
    <t>Total Mortgages</t>
  </si>
  <si>
    <t>M.7.2.1</t>
  </si>
  <si>
    <t>Number of mortgage loans</t>
  </si>
  <si>
    <t>3. Concentration Risks</t>
  </si>
  <si>
    <t>% Residential Loans</t>
  </si>
  <si>
    <t>% Commercial Loans</t>
  </si>
  <si>
    <t>M.7.3.1</t>
  </si>
  <si>
    <t xml:space="preserve">10 largest exposures </t>
  </si>
  <si>
    <t xml:space="preserve">4. Breakdown by Geography </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</si>
  <si>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</si>
  <si>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</si>
  <si>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</si>
  <si>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</si>
  <si>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</si>
  <si>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</si>
  <si>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</si>
  <si>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</si>
  <si>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</si>
  <si>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</si>
  <si>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</si>
  <si>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</si>
  <si>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</si>
  <si>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</si>
  <si>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</si>
  <si>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</si>
  <si>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</si>
  <si>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</si>
  <si>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</si>
  <si>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</si>
  <si>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</si>
  <si>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</si>
  <si>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</si>
  <si>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</si>
  <si>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</si>
  <si>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</si>
  <si>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</si>
  <si>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</si>
  <si>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</si>
  <si>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</si>
  <si>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</si>
  <si>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</si>
  <si>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</si>
  <si>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</si>
  <si>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</si>
  <si>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</si>
  <si>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</si>
  <si>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</si>
  <si>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</si>
  <si>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</si>
  <si>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</si>
  <si>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</si>
  <si>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</si>
  <si>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</si>
  <si>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</si>
  <si>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</si>
  <si>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5. Breakdown by domestic regions</t>
  </si>
  <si>
    <t>M.7.5.1</t>
  </si>
  <si>
    <t>M.7.5.2</t>
  </si>
  <si>
    <t>M.7.5.3</t>
  </si>
  <si>
    <t>M.7.5.4</t>
  </si>
  <si>
    <t>M.7.5.5</t>
  </si>
  <si>
    <t>6. Breakdown by Interest Rate</t>
  </si>
  <si>
    <t>M.7.6.1</t>
  </si>
  <si>
    <t>Fixed rate</t>
  </si>
  <si>
    <t>M.7.6.2</t>
  </si>
  <si>
    <t>Floating rate</t>
  </si>
  <si>
    <t>M.7.6.3</t>
  </si>
  <si>
    <t>OM.7.6.1</t>
  </si>
  <si>
    <t>OM.7.6.2</t>
  </si>
  <si>
    <t>o/w Index loans</t>
  </si>
  <si>
    <t>OM.7.6.3</t>
  </si>
  <si>
    <t>o/w Adjustable Rate Mortgages</t>
  </si>
  <si>
    <t>OM.7.6.4</t>
  </si>
  <si>
    <t>o/w Money market based loans</t>
  </si>
  <si>
    <t>OM.7.6.5</t>
  </si>
  <si>
    <t xml:space="preserve">o/w Non capped floaters </t>
  </si>
  <si>
    <t>OM.7.6.6</t>
  </si>
  <si>
    <t xml:space="preserve">o/w Capped floaters </t>
  </si>
  <si>
    <t>7. Breakdown by Repayment Type</t>
  </si>
  <si>
    <t>M.7.7.1</t>
  </si>
  <si>
    <t>Bullet / interest only</t>
  </si>
  <si>
    <t>M.7.7.2</t>
  </si>
  <si>
    <t>Amortising</t>
  </si>
  <si>
    <t>M.7.7.3</t>
  </si>
  <si>
    <t xml:space="preserve">8. Loan Seasoning </t>
  </si>
  <si>
    <t>M.7.8.1</t>
  </si>
  <si>
    <t>Up to 12months</t>
  </si>
  <si>
    <t>M.7.8.2</t>
  </si>
  <si>
    <t>M.7.8.3</t>
  </si>
  <si>
    <t>M.7.8.4</t>
  </si>
  <si>
    <t>M.7.8.5</t>
  </si>
  <si>
    <t>9. Non-Performing Loans (NPLs)</t>
  </si>
  <si>
    <t>M.7.9.1</t>
  </si>
  <si>
    <t>% NPLs</t>
  </si>
  <si>
    <t>10. Loan Size Information</t>
  </si>
  <si>
    <t>Nominal</t>
  </si>
  <si>
    <t>Number of Loans</t>
  </si>
  <si>
    <t>% No. of Loans</t>
  </si>
  <si>
    <t>M.7A.10.1</t>
  </si>
  <si>
    <t>Average loan size (000s)</t>
  </si>
  <si>
    <t>By buckets (mn):</t>
  </si>
  <si>
    <t>M.7A.10.2</t>
  </si>
  <si>
    <t>M.7A.10.3</t>
  </si>
  <si>
    <t>M.7A.10.4</t>
  </si>
  <si>
    <t>M.7A.10.5</t>
  </si>
  <si>
    <t>M.7A.10.6</t>
  </si>
  <si>
    <t>M.7A.10.7</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</si>
  <si>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</si>
  <si>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</si>
  <si>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</si>
  <si>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</si>
  <si>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</si>
  <si>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</si>
  <si>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</si>
  <si>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</si>
  <si>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</si>
  <si>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</si>
  <si>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</si>
  <si>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</si>
  <si>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</si>
  <si>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</si>
  <si>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</si>
  <si>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</si>
  <si>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</si>
  <si>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</si>
  <si>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</si>
  <si>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</si>
  <si>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</si>
  <si>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</si>
  <si>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o/w &gt;100 - &lt;=110 %</t>
  </si>
  <si>
    <t>o/w &gt;110 - &lt;=120 %</t>
  </si>
  <si>
    <t>o/w &gt;120 - &lt;=130 %</t>
  </si>
  <si>
    <t>o/w &gt;130 - &lt;=140 %</t>
  </si>
  <si>
    <t>o/w &gt;140 - &lt;=150 %</t>
  </si>
  <si>
    <t>o/w &gt;150 %</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</si>
  <si>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</si>
  <si>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</si>
  <si>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</si>
  <si>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</si>
  <si>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</si>
  <si>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</si>
  <si>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</si>
  <si>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</si>
  <si>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</si>
  <si>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</si>
  <si>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</si>
  <si>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</si>
  <si>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</si>
  <si>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</si>
  <si>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</si>
  <si>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</si>
  <si>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</si>
  <si>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13. Breakdown by type</t>
  </si>
  <si>
    <t>M.7A.13.1</t>
  </si>
  <si>
    <t>Owner occupied</t>
  </si>
  <si>
    <t>M.7A.13.2</t>
  </si>
  <si>
    <t>Second home/Holiday houses</t>
  </si>
  <si>
    <t>M.7A.13.3</t>
  </si>
  <si>
    <t>Buy-to-let/Non-owner occupied</t>
  </si>
  <si>
    <t>M.7A.13.4</t>
  </si>
  <si>
    <t>OM.7A.13.1</t>
  </si>
  <si>
    <t>o/w Subsidised housing</t>
  </si>
  <si>
    <t>OM.7A.13.2</t>
  </si>
  <si>
    <t>OM.7A.13.3</t>
  </si>
  <si>
    <t xml:space="preserve">o/w Multi-family housing </t>
  </si>
  <si>
    <t>OM.7A.13.4</t>
  </si>
  <si>
    <t xml:space="preserve">o/w Buildings under construction </t>
  </si>
  <si>
    <t>OM.7A.13.5</t>
  </si>
  <si>
    <t>o/w Buildings land</t>
  </si>
  <si>
    <t>14. Loan by Ranking</t>
  </si>
  <si>
    <t>M.7A.14.1</t>
  </si>
  <si>
    <t>M.7A.14.2</t>
  </si>
  <si>
    <t>Guaranteed</t>
  </si>
  <si>
    <t>M.7A.14.3</t>
  </si>
  <si>
    <t>7B Commercial Cover Pool</t>
  </si>
  <si>
    <t>% Commercial loans</t>
  </si>
  <si>
    <t>Retail</t>
  </si>
  <si>
    <t>Office</t>
  </si>
  <si>
    <t>Hotel/Tourism</t>
  </si>
  <si>
    <t>Shopping malls</t>
  </si>
  <si>
    <t>Industry</t>
  </si>
  <si>
    <t>Other commercially used</t>
  </si>
  <si>
    <t>Land</t>
  </si>
  <si>
    <t>Property developers / Bulding under construction</t>
  </si>
  <si>
    <t>C. Harmonised Transparency Template - Glossary</t>
  </si>
  <si>
    <t>The definitions below reflect the national specificities</t>
  </si>
  <si>
    <t>1. Glossary - Standard Harmonised Items</t>
  </si>
  <si>
    <t>[Insert Definition Below]</t>
  </si>
  <si>
    <t>HG.1.1</t>
  </si>
  <si>
    <t>OC Calculation: Actual</t>
  </si>
  <si>
    <t>Total value of cover pool subtracted nominal value of covered bonds</t>
  </si>
  <si>
    <t>HG.1.2</t>
  </si>
  <si>
    <t>OC Calculation: Legal minimum</t>
  </si>
  <si>
    <t>Minimum legal required OC of RWA</t>
  </si>
  <si>
    <t>HG.1.3</t>
  </si>
  <si>
    <t>OC Calculation: Committed</t>
  </si>
  <si>
    <t>ND2</t>
  </si>
  <si>
    <t>HG.1.4</t>
  </si>
  <si>
    <t>Interest Rate Types</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</si>
  <si>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</si>
  <si>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HG.1.5</t>
  </si>
  <si>
    <t>Only contratual maturity is relevant and reported. Early repayments happens at borrowes discretion is among other thing depending on interest rate developments and cannot be anticipated by issuer.</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</si>
  <si>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</si>
  <si>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</si>
  <si>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</si>
  <si>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</si>
  <si>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 xml:space="preserve">LTV is reportet continuously. The loans are distributed from the start ltv of the loan to the marginal ltv. This means that, if the loan is first rank, it is distributed proportionaly by bracket size from 0 to the marginal </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</si>
  <si>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</si>
  <si>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</si>
  <si>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</si>
  <si>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</si>
  <si>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</si>
  <si>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</si>
  <si>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Minimum once pr. year for commercial properties. Minimum once every third year for owner occupied.</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</si>
  <si>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</si>
  <si>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</si>
  <si>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</si>
  <si>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</si>
  <si>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</si>
  <si>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</si>
  <si>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</si>
  <si>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</si>
  <si>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</si>
  <si>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</si>
  <si>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</si>
  <si>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</si>
  <si>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</si>
  <si>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</si>
  <si>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</si>
  <si>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</si>
  <si>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</si>
  <si>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</si>
  <si>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</si>
  <si>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</si>
  <si>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</si>
  <si>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</si>
  <si>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HG.3.1</t>
  </si>
  <si>
    <t>Other definitions deemed relevant</t>
  </si>
  <si>
    <t>OHG.3.1</t>
  </si>
  <si>
    <t>OHG.3.2</t>
  </si>
  <si>
    <t>OHG.3.3</t>
  </si>
  <si>
    <t>Lending, by-loan to-value (LTV), current property value, DKKbn (Entire loan entered under the top LTV bracket)</t>
  </si>
  <si>
    <t>Lending, by-loan to-value (LTV), current property value, Per cent (Entire loan entered under the top LTV bracket)</t>
  </si>
  <si>
    <t>Lending, by-loan to-value (LTV), current property value, PER CENT (Entire loan entered under the top LTV bracket)</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</si>
  <si>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 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</si>
  <si>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Volentary information</t>
  </si>
  <si>
    <t>V1</t>
  </si>
  <si>
    <t>Regulatory requirement</t>
  </si>
  <si>
    <t>OG.3.2.1</t>
  </si>
  <si>
    <t>Optional information e.g. Asset Coverage Test (ACT)</t>
  </si>
  <si>
    <t>OG.3.2.2</t>
  </si>
  <si>
    <t>Optional information e.g. OC (NPV basis)</t>
  </si>
  <si>
    <t>CONTENT OF TAB E</t>
  </si>
  <si>
    <t>1. Swap Transaction Counterparties</t>
  </si>
  <si>
    <t>2.  Additional information on the swaps</t>
  </si>
  <si>
    <t>3.  Additional information on the asset distribution</t>
  </si>
  <si>
    <t>1.  Additional information on the programme</t>
  </si>
  <si>
    <t>Transaction Counterparties</t>
  </si>
  <si>
    <t>Name</t>
  </si>
  <si>
    <t>Legal Entity Identifier (LEI)</t>
  </si>
  <si>
    <t>E.1.1.1</t>
  </si>
  <si>
    <t>Sponsor (if applicable)</t>
  </si>
  <si>
    <t>E.1.1.2</t>
  </si>
  <si>
    <t>E.1.1.3</t>
  </si>
  <si>
    <t xml:space="preserve">Servicer </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</si>
  <si>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</si>
  <si>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</si>
  <si>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</si>
  <si>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</si>
  <si>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</si>
  <si>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</si>
  <si>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</si>
  <si>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</si>
  <si>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</si>
  <si>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</si>
  <si>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</si>
  <si>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</si>
  <si>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</si>
  <si>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</si>
  <si>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</si>
  <si>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</si>
  <si>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Cover Pool Monitor</t>
  </si>
  <si>
    <t>OE.1.1.1</t>
  </si>
  <si>
    <t>OE.1.1.2</t>
  </si>
  <si>
    <t>OE.1.1.3</t>
  </si>
  <si>
    <t>OE.1.1.4</t>
  </si>
  <si>
    <t>OE.1.1.5</t>
  </si>
  <si>
    <t>OE.1.1.6</t>
  </si>
  <si>
    <t>OE.1.1.7</t>
  </si>
  <si>
    <t>OE.1.1.8</t>
  </si>
  <si>
    <t>Swap Counterparties</t>
  </si>
  <si>
    <t>Type of Swap</t>
  </si>
  <si>
    <t>E.2.1.1</t>
  </si>
  <si>
    <t>E.2.1.2</t>
  </si>
  <si>
    <t>E.2.1.3</t>
  </si>
  <si>
    <t>E.2.1.4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</si>
  <si>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</si>
  <si>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</si>
  <si>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</si>
  <si>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</si>
  <si>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</si>
  <si>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</si>
  <si>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</si>
  <si>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</si>
  <si>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</si>
  <si>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</si>
  <si>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</si>
  <si>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</si>
  <si>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</si>
  <si>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</si>
  <si>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</si>
  <si>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</si>
  <si>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</si>
  <si>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</si>
  <si>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</si>
  <si>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</si>
  <si>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</si>
  <si>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</si>
  <si>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</si>
  <si>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</si>
  <si>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</si>
  <si>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</si>
  <si>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</si>
  <si>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</si>
  <si>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</si>
  <si>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</si>
  <si>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</si>
  <si>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</si>
  <si>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</si>
  <si>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</si>
  <si>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</si>
  <si>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</si>
  <si>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</si>
  <si>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</si>
  <si>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</si>
  <si>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</si>
  <si>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</si>
  <si>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</si>
  <si>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</si>
  <si>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</si>
  <si>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</si>
  <si>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</si>
  <si>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</si>
  <si>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</si>
  <si>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</si>
  <si>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</si>
  <si>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</si>
  <si>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</si>
  <si>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</si>
  <si>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</si>
  <si>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</si>
  <si>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1. General Information</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</si>
  <si>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</si>
  <si>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</si>
  <si>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</si>
  <si>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</si>
  <si>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</si>
  <si>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</si>
  <si>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</si>
  <si>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</si>
  <si>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</si>
  <si>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</si>
  <si>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</si>
  <si>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</si>
  <si>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</si>
  <si>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E.3.2.2</t>
  </si>
  <si>
    <t>E.3.2.3</t>
  </si>
  <si>
    <t>E.3.2.4</t>
  </si>
  <si>
    <t>E.3.2.5</t>
  </si>
  <si>
    <t>OE.3.2.1</t>
  </si>
  <si>
    <t>OE.3.2.2</t>
  </si>
  <si>
    <t>OE.3.2.3</t>
  </si>
  <si>
    <t>OE.3.2.4</t>
  </si>
  <si>
    <t>OG.1.1.1</t>
  </si>
  <si>
    <t>OG.1.1.2</t>
  </si>
  <si>
    <t>OG.1.1.3</t>
  </si>
  <si>
    <t>OG.1.1.4</t>
  </si>
  <si>
    <t>OG.1.1.5</t>
  </si>
  <si>
    <t>OG.1.1.6</t>
  </si>
  <si>
    <t>OG.1.1.7</t>
  </si>
  <si>
    <t>OG.1.1.8</t>
  </si>
  <si>
    <t>OG.2.1.1</t>
  </si>
  <si>
    <t>OG.2.1.2</t>
  </si>
  <si>
    <t>OG.2.1.3</t>
  </si>
  <si>
    <t>OG.2.1.4</t>
  </si>
  <si>
    <t>OG.2.1.5</t>
  </si>
  <si>
    <t>OG.2.1.6</t>
  </si>
  <si>
    <t>OG.3.1.1</t>
  </si>
  <si>
    <t>OG.3.1.2</t>
  </si>
  <si>
    <t>OG.3.1.3</t>
  </si>
  <si>
    <t>OG.3.1.4</t>
  </si>
  <si>
    <t>Legal / Regulatory</t>
  </si>
  <si>
    <t>OG.3.2.3</t>
  </si>
  <si>
    <t>OG.3.2.4</t>
  </si>
  <si>
    <t>OG.3.2.5</t>
  </si>
  <si>
    <t>OG.3.2.6</t>
  </si>
  <si>
    <t>OG.3.3.1</t>
  </si>
  <si>
    <t>OG.3.3.2</t>
  </si>
  <si>
    <t>OG.3.3.3</t>
  </si>
  <si>
    <t>OG.3.3.4</t>
  </si>
  <si>
    <t>OG.3.3.5</t>
  </si>
  <si>
    <t>OG.3.3.6</t>
  </si>
  <si>
    <t>Contractual</t>
  </si>
  <si>
    <t xml:space="preserve">Expected Upon Prepayments </t>
  </si>
  <si>
    <t>Residual Life (mn)</t>
  </si>
  <si>
    <t>OG.3.4.1</t>
  </si>
  <si>
    <t>OG.3.4.2</t>
  </si>
  <si>
    <t>OG.3.4.3</t>
  </si>
  <si>
    <t>OG.3.4.4</t>
  </si>
  <si>
    <t>OG.3.4.5</t>
  </si>
  <si>
    <t>OG.3.4.6</t>
  </si>
  <si>
    <t>OG.3.4.7</t>
  </si>
  <si>
    <t>OG.3.4.8</t>
  </si>
  <si>
    <t>OG.3.4.9</t>
  </si>
  <si>
    <t>OG.3.4.10</t>
  </si>
  <si>
    <t>Maturity (mn)</t>
  </si>
  <si>
    <t>Initial Maturity</t>
  </si>
  <si>
    <t>Extended Maturity</t>
  </si>
  <si>
    <t>OG.3.5.1</t>
  </si>
  <si>
    <t>OG.3.5.2</t>
  </si>
  <si>
    <t>OG.3.5.3</t>
  </si>
  <si>
    <t>OG.3.5.4</t>
  </si>
  <si>
    <t>OG.3.5.5</t>
  </si>
  <si>
    <t>OG.3.5.6</t>
  </si>
  <si>
    <t>OG.3.5.7</t>
  </si>
  <si>
    <t>OG.3.5.8</t>
  </si>
  <si>
    <t>OG.3.5.9</t>
  </si>
  <si>
    <t>OG.3.5.10</t>
  </si>
  <si>
    <t>OG.3.6.1</t>
  </si>
  <si>
    <t>OG.3.6.2</t>
  </si>
  <si>
    <t>OG.3.6.3</t>
  </si>
  <si>
    <t>OG.3.6.4</t>
  </si>
  <si>
    <t>OG.3.6.5</t>
  </si>
  <si>
    <t>OG.3.6.6</t>
  </si>
  <si>
    <t>OG.3.6.7</t>
  </si>
  <si>
    <t>OG.3.7.1</t>
  </si>
  <si>
    <t>OG.3.7.2</t>
  </si>
  <si>
    <t>OG.3.7.3</t>
  </si>
  <si>
    <t>OG.3.7.4</t>
  </si>
  <si>
    <t>OG.3.7.5</t>
  </si>
  <si>
    <t>OG.3.7.6</t>
  </si>
  <si>
    <t>OG.3.7.7</t>
  </si>
  <si>
    <t>OG.3.8.2</t>
  </si>
  <si>
    <t>OG.3.8.3</t>
  </si>
  <si>
    <t>OG.3.8.4</t>
  </si>
  <si>
    <t>OG.3.8.5</t>
  </si>
  <si>
    <t>OG.3.9.1</t>
  </si>
  <si>
    <t>OG.3.9.2</t>
  </si>
  <si>
    <t>OG.3.9.3</t>
  </si>
  <si>
    <t>OG.3.9.4</t>
  </si>
  <si>
    <t>OG.3.9.5</t>
  </si>
  <si>
    <t>OG.3.9.6</t>
  </si>
  <si>
    <t>OG.3.9.7</t>
  </si>
  <si>
    <t>OG.3.9.8</t>
  </si>
  <si>
    <t>OG.3.9.9</t>
  </si>
  <si>
    <t>OG.3.9.10</t>
  </si>
  <si>
    <t>OG.3.9.11</t>
  </si>
  <si>
    <t>OG.3.9.12</t>
  </si>
  <si>
    <t>OG.3.10.1</t>
  </si>
  <si>
    <t>OG.3.10.2</t>
  </si>
  <si>
    <t>OG.3.10.3</t>
  </si>
  <si>
    <t>OG.3.10.4</t>
  </si>
  <si>
    <t>OG.3.10.5</t>
  </si>
  <si>
    <t>OG.3.10.6</t>
  </si>
  <si>
    <t>OG.3.10.7</t>
  </si>
  <si>
    <t>OG.3.11.1</t>
  </si>
  <si>
    <t>OG.3.11.2</t>
  </si>
  <si>
    <t>OG.3.11.3</t>
  </si>
  <si>
    <t>OG.3.11.4</t>
  </si>
  <si>
    <t>OG.3.11.5</t>
  </si>
  <si>
    <t>OG.3.11.6</t>
  </si>
  <si>
    <t>OG.3.11.7</t>
  </si>
  <si>
    <t>OG.3.13.4</t>
  </si>
  <si>
    <t>OG.3.13.5</t>
  </si>
  <si>
    <t>OG.4.1.1</t>
  </si>
  <si>
    <t>OG.4.1.2</t>
  </si>
  <si>
    <t>OG.4.1.3</t>
  </si>
  <si>
    <t>OG.4.1.4</t>
  </si>
  <si>
    <t>OG.4.1.5</t>
  </si>
  <si>
    <t>OG.4.1.6</t>
  </si>
  <si>
    <t>OG.4.1.7</t>
  </si>
  <si>
    <t>OG.4.1.8</t>
  </si>
  <si>
    <t>OG.4.1.9</t>
  </si>
  <si>
    <t>OG.4.1.10</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</si>
  <si>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</si>
  <si>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</si>
  <si>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</si>
  <si>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</si>
  <si>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</si>
  <si>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</si>
  <si>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</si>
  <si>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</si>
  <si>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</si>
  <si>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</si>
  <si>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</si>
  <si>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</si>
  <si>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</si>
  <si>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</si>
  <si>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</si>
  <si>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</si>
  <si>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</si>
  <si>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</si>
  <si>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</si>
  <si>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</si>
  <si>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</si>
  <si>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</si>
  <si>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</si>
  <si>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</si>
  <si>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</si>
  <si>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</si>
  <si>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</si>
  <si>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</si>
  <si>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</si>
  <si>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</si>
  <si>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</si>
  <si>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</si>
  <si>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</si>
  <si>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</si>
  <si>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</si>
  <si>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</si>
  <si>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</si>
  <si>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</si>
  <si>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</si>
  <si>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</si>
  <si>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</si>
  <si>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</si>
  <si>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</si>
  <si>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</si>
  <si>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</si>
  <si>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</si>
  <si>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</si>
  <si>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</si>
  <si>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</si>
  <si>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</si>
  <si>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</si>
  <si>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 Optional information e.g. Rating triggers</t>
  </si>
  <si>
    <t>OM.7.2.1</t>
  </si>
  <si>
    <t>OM.7.2.2</t>
  </si>
  <si>
    <t>OM.7.2.3</t>
  </si>
  <si>
    <t>OM.7.2.4</t>
  </si>
  <si>
    <t>OM.7.2.5</t>
  </si>
  <si>
    <t>OM.7.2.6</t>
  </si>
  <si>
    <t>OM.7.3.1</t>
  </si>
  <si>
    <t>OM.7.3.2</t>
  </si>
  <si>
    <t>OM.7.3.3</t>
  </si>
  <si>
    <t>OM.7.3.4</t>
  </si>
  <si>
    <t>OM.7.3.5</t>
  </si>
  <si>
    <t>OM.7.3.6</t>
  </si>
  <si>
    <t>OM.7.4.3</t>
  </si>
  <si>
    <t>OM.7.4.4</t>
  </si>
  <si>
    <t>OM.7.4.5</t>
  </si>
  <si>
    <t>OM.7.4.6</t>
  </si>
  <si>
    <t>OM.7.4.7</t>
  </si>
  <si>
    <t>OM.7.4.8</t>
  </si>
  <si>
    <t>OM.7.4.9</t>
  </si>
  <si>
    <t>OM.7.4.10</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</si>
  <si>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</si>
  <si>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</si>
  <si>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</si>
  <si>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</si>
  <si>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</si>
  <si>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</si>
  <si>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</si>
  <si>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</si>
  <si>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</si>
  <si>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</si>
  <si>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</si>
  <si>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</si>
  <si>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</si>
  <si>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</si>
  <si>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</si>
  <si>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</si>
  <si>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</si>
  <si>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</si>
  <si>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</si>
  <si>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</si>
  <si>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</si>
  <si>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</si>
  <si>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</si>
  <si>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</si>
  <si>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</si>
  <si>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</si>
  <si>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</si>
  <si>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</si>
  <si>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</si>
  <si>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</si>
  <si>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</si>
  <si>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</si>
  <si>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</si>
  <si>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</si>
  <si>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</si>
  <si>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</si>
  <si>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</si>
  <si>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</si>
  <si>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</si>
  <si>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</si>
  <si>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</si>
  <si>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</si>
  <si>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</si>
  <si>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</si>
  <si>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</si>
  <si>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OM.7.7.1</t>
  </si>
  <si>
    <t>OM.7.7.2</t>
  </si>
  <si>
    <t>OM.7.7.3</t>
  </si>
  <si>
    <t>OM.7.7.4</t>
  </si>
  <si>
    <t>OM.7.7.5</t>
  </si>
  <si>
    <t>OM.7.7.6</t>
  </si>
  <si>
    <t>OM.7.8.1</t>
  </si>
  <si>
    <t>OM.7.8.2</t>
  </si>
  <si>
    <t>OM.7.8.3</t>
  </si>
  <si>
    <t>OM.7.8.4</t>
  </si>
  <si>
    <t>OM.7.9.1</t>
  </si>
  <si>
    <t>OM.7.9.2</t>
  </si>
  <si>
    <t>OM.7.9.3</t>
  </si>
  <si>
    <t>OM.7.9.4</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</si>
  <si>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</si>
  <si>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</si>
  <si>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</si>
  <si>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</si>
  <si>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</si>
  <si>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</si>
  <si>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</si>
  <si>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</si>
  <si>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</si>
  <si>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</si>
  <si>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</si>
  <si>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</si>
  <si>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</si>
  <si>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</si>
  <si>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</si>
  <si>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</si>
  <si>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</si>
  <si>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</si>
  <si>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OM.7A.11.1</t>
  </si>
  <si>
    <t>OM.7A.11.2</t>
  </si>
  <si>
    <t>OM.7A.11.3</t>
  </si>
  <si>
    <t>OM.7A.11.4</t>
  </si>
  <si>
    <t>OM.7A.11.5</t>
  </si>
  <si>
    <t>OM.7A.11.6</t>
  </si>
  <si>
    <t>OM.7A.11.7</t>
  </si>
  <si>
    <t>OM.7A.11.8</t>
  </si>
  <si>
    <t>OM.7A.11.9</t>
  </si>
  <si>
    <t>OM.7A.12.7</t>
  </si>
  <si>
    <t>OM.7A.12.8</t>
  </si>
  <si>
    <t>OM.7A.12.9</t>
  </si>
  <si>
    <t>M.7A.13.5</t>
  </si>
  <si>
    <t>OM.7A.13.6</t>
  </si>
  <si>
    <t>OM.7A.13.7</t>
  </si>
  <si>
    <t>OM.7A.13.8</t>
  </si>
  <si>
    <t>OM.7A.13.9</t>
  </si>
  <si>
    <t>OM.7A.13.10</t>
  </si>
  <si>
    <t>OM.7A.13.11</t>
  </si>
  <si>
    <t>OM.7A.14.1</t>
  </si>
  <si>
    <t>OM.7A.14.2</t>
  </si>
  <si>
    <t>OM.7A.14.3</t>
  </si>
  <si>
    <t>OM.7A.14.4</t>
  </si>
  <si>
    <t>OM.7A.14.5</t>
  </si>
  <si>
    <t>OM.7A.14.6</t>
  </si>
  <si>
    <t>Guarantor (if applicable)</t>
  </si>
  <si>
    <t>Worksheet C: HTTHarmonised Glossary</t>
  </si>
  <si>
    <t>Worksheet E:  Optional ECB-ECAIs data</t>
  </si>
  <si>
    <t>OHG.2.3</t>
  </si>
  <si>
    <t>Jyske Realkredit A/S</t>
  </si>
  <si>
    <t>www.jyskerealkredit.com</t>
  </si>
  <si>
    <t>Jyske Bank A/S</t>
  </si>
  <si>
    <t>529900ODI3047E2LIV03</t>
  </si>
  <si>
    <t>Nordea Bank abp</t>
  </si>
  <si>
    <t>ING Bank N.V.</t>
  </si>
  <si>
    <t>Jyske Realkredit</t>
  </si>
  <si>
    <t>Contact</t>
  </si>
  <si>
    <t>AUD</t>
  </si>
  <si>
    <t>CAD</t>
  </si>
  <si>
    <t>GBP</t>
  </si>
  <si>
    <t>JPY</t>
  </si>
  <si>
    <t>PLN</t>
  </si>
  <si>
    <t>G.3.6.17</t>
  </si>
  <si>
    <t>G.3.6.18</t>
  </si>
  <si>
    <t>G.3.7.17</t>
  </si>
  <si>
    <t>G.3.7.18</t>
  </si>
  <si>
    <t>E. Optional ECB-ECAIs data</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</si>
  <si>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</si>
  <si>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</si>
  <si>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</si>
  <si>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</si>
  <si>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</si>
  <si>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</si>
  <si>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</si>
  <si>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</si>
  <si>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</si>
  <si>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</si>
  <si>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</si>
  <si>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</si>
  <si>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</si>
  <si>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</si>
  <si>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</si>
  <si>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</si>
  <si>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</si>
  <si>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</si>
  <si>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</si>
  <si>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</si>
  <si>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</si>
  <si>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</si>
  <si>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</si>
  <si>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</si>
  <si>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</si>
  <si>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</si>
  <si>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</si>
  <si>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</si>
  <si>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</si>
  <si>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</si>
  <si>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</si>
  <si>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</si>
  <si>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</si>
  <si>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</si>
  <si>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</si>
  <si>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</si>
  <si>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</si>
  <si>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</si>
  <si>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</si>
  <si>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</si>
  <si>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</si>
  <si>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</si>
  <si>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</si>
  <si>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</si>
  <si>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</si>
  <si>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</si>
  <si>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</si>
  <si>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</si>
  <si>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</si>
  <si>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</si>
  <si>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</si>
  <si>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</si>
  <si>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</si>
  <si>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</si>
  <si>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</si>
  <si>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</si>
  <si>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</si>
  <si>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</si>
  <si>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</si>
  <si>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</si>
  <si>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</si>
  <si>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</si>
  <si>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</si>
  <si>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</si>
  <si>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</si>
  <si>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</si>
  <si>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</si>
  <si>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</si>
  <si>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</si>
  <si>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</si>
  <si>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</si>
  <si>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</si>
  <si>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</si>
  <si>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</si>
  <si>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</si>
  <si>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</si>
  <si>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</si>
  <si>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</si>
  <si>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</si>
  <si>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</si>
  <si>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</si>
  <si>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</si>
  <si>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</si>
  <si>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</si>
  <si>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</si>
  <si>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</si>
  <si>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</si>
  <si>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</si>
  <si>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</si>
  <si>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</si>
  <si>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</si>
  <si>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</si>
  <si>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</si>
  <si>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</si>
  <si>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</si>
  <si>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</si>
  <si>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</si>
  <si>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</si>
  <si>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</si>
  <si>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</si>
  <si>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</si>
  <si>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</si>
  <si>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</si>
  <si>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</si>
  <si>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</si>
  <si>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</si>
  <si>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</si>
  <si>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</si>
  <si>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</si>
  <si>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</si>
  <si>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</si>
  <si>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</si>
  <si>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</si>
  <si>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</si>
  <si>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</si>
  <si>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</si>
  <si>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</si>
  <si>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</si>
  <si>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</si>
  <si>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</si>
  <si>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</si>
  <si>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</si>
  <si>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</si>
  <si>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</si>
  <si>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</si>
  <si>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</si>
  <si>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</si>
  <si>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</si>
  <si>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</si>
  <si>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</si>
  <si>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</si>
  <si>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</si>
  <si>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</si>
  <si>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</si>
  <si>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</si>
  <si>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</si>
  <si>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</si>
  <si>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</si>
  <si>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</si>
  <si>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</si>
  <si>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</si>
  <si>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</si>
  <si>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</si>
  <si>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</si>
  <si>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</si>
  <si>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</si>
  <si>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</si>
  <si>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</si>
  <si>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</si>
  <si>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</si>
  <si>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</si>
  <si>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</si>
  <si>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</si>
  <si>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</si>
  <si>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</si>
  <si>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</si>
  <si>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</si>
  <si>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</si>
  <si>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</si>
  <si>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</si>
  <si>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</si>
  <si>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of Risk Weigthed Assets</t>
  </si>
  <si>
    <t>% of lending</t>
  </si>
  <si>
    <t>3M5E1GQGKL17HI6CPN30</t>
  </si>
  <si>
    <t>FX/IRS</t>
  </si>
  <si>
    <t>3TK20IVIUJ8J3ZU0QE75</t>
  </si>
  <si>
    <t>IRS</t>
  </si>
  <si>
    <t>DekaBank Deutsche Girozentrale</t>
  </si>
  <si>
    <t>0W2PZJM8XOY22M4GG883</t>
  </si>
  <si>
    <t>6. Cover Assets - Currency</t>
  </si>
  <si>
    <t>o/w [if relevant, please specify]</t>
  </si>
  <si>
    <t>OCOV.2.1.8</t>
  </si>
  <si>
    <t>OCOV.2.1.7</t>
  </si>
  <si>
    <t>OCOV.2.1.6</t>
  </si>
  <si>
    <t>OCOV.2.1.5</t>
  </si>
  <si>
    <t>Total payment holiday</t>
  </si>
  <si>
    <t>COV.2.1.4</t>
  </si>
  <si>
    <t>other</t>
  </si>
  <si>
    <t>COV.2.1.3</t>
  </si>
  <si>
    <t>COV.2.1.2</t>
  </si>
  <si>
    <t>COV.2.1.1</t>
  </si>
  <si>
    <t>total</t>
  </si>
  <si>
    <t>over 6 months</t>
  </si>
  <si>
    <t>3 months</t>
  </si>
  <si>
    <t>2 months</t>
  </si>
  <si>
    <t>1 month</t>
  </si>
  <si>
    <t>2. Additional information on the cover pool section affected by payment holidays</t>
  </si>
  <si>
    <t>payment holiday granted</t>
  </si>
  <si>
    <t>COV.1.1.1</t>
  </si>
  <si>
    <t>% No. of Loans to total cover pool</t>
  </si>
  <si>
    <t xml:space="preserve">% Nominal (mn) to total cover pool </t>
  </si>
  <si>
    <t>Number of loans</t>
  </si>
  <si>
    <t>1. Breakdown of payment holiday</t>
  </si>
  <si>
    <t>1.  Share of assets affected by payment holidays caused by COVID 19</t>
  </si>
  <si>
    <t>COVID-19: EMF-ECBC Response</t>
  </si>
  <si>
    <t>For further information concerning the nation-specific dispositions regarging the impact of the Covid 19 outbreak on cover pools, please refer to the:</t>
  </si>
  <si>
    <t>This addendum is optional</t>
  </si>
  <si>
    <t>Worksheet F:  Optional COVID 19 impact</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</si>
  <si>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</si>
  <si>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</si>
  <si>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</si>
  <si>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</si>
  <si>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</si>
  <si>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</si>
  <si>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</si>
  <si>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</si>
  <si>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</si>
  <si>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</si>
  <si>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</si>
  <si>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</si>
  <si>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</si>
  <si>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</si>
  <si>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</si>
  <si>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</si>
  <si>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</si>
  <si>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</si>
  <si>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</si>
  <si>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</si>
  <si>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</si>
  <si>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</si>
  <si>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</si>
  <si>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</si>
  <si>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</si>
  <si>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</si>
  <si>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</si>
  <si>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</si>
  <si>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</si>
  <si>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</si>
  <si>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</si>
  <si>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</si>
  <si>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</si>
  <si>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</si>
  <si>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</si>
  <si>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</si>
  <si>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</si>
  <si>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</si>
  <si>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</si>
  <si>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</si>
  <si>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</si>
  <si>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</si>
  <si>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</si>
  <si>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</si>
  <si>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</si>
  <si>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</si>
  <si>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</si>
  <si>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</si>
  <si>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</si>
  <si>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</si>
  <si>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</si>
  <si>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</si>
  <si>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</si>
  <si>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</si>
  <si>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</si>
  <si>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</si>
  <si>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</si>
  <si>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</si>
  <si>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</si>
  <si>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</si>
  <si>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</si>
  <si>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</si>
  <si>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</si>
  <si>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</si>
  <si>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</si>
  <si>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</si>
  <si>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</si>
  <si>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</si>
  <si>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</si>
  <si>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</si>
  <si>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</si>
  <si>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</si>
  <si>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</si>
  <si>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</si>
  <si>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</si>
  <si>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</si>
  <si>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</si>
  <si>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</si>
  <si>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</si>
  <si>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</si>
  <si>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</si>
  <si>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</si>
  <si>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</si>
  <si>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</si>
  <si>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</si>
  <si>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</si>
  <si>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</si>
  <si>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</si>
  <si>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</si>
  <si>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</si>
  <si>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</si>
  <si>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</si>
  <si>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</si>
  <si>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</si>
  <si>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</si>
  <si>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</si>
  <si>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</si>
  <si>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</si>
  <si>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</si>
  <si>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</si>
  <si>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</si>
  <si>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</si>
  <si>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</si>
  <si>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</si>
  <si>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</si>
  <si>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</si>
  <si>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</si>
  <si>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</si>
  <si>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</si>
  <si>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</si>
  <si>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</si>
  <si>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</si>
  <si>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</si>
  <si>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</si>
  <si>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</si>
  <si>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</si>
  <si>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</si>
  <si>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</si>
  <si>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</si>
  <si>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</si>
  <si>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</si>
  <si>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</si>
  <si>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</si>
  <si>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</si>
  <si>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</si>
  <si>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</si>
  <si>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</si>
  <si>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</si>
  <si>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</si>
  <si>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</si>
  <si>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</si>
  <si>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</si>
  <si>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B</t>
  </si>
  <si>
    <t>C</t>
  </si>
  <si>
    <t>D</t>
  </si>
  <si>
    <t>E</t>
  </si>
  <si>
    <t>F</t>
  </si>
  <si>
    <t>G</t>
  </si>
  <si>
    <t>Estimate B</t>
  </si>
  <si>
    <t>Estimate C</t>
  </si>
  <si>
    <t>Estimate D</t>
  </si>
  <si>
    <t>Estimate E</t>
  </si>
  <si>
    <t>Estimate F</t>
  </si>
  <si>
    <t>Estimate A</t>
  </si>
  <si>
    <t>&gt;240 + 6,500/M^2</t>
  </si>
  <si>
    <t>Estimate: &gt;240 + 6,500/M^2</t>
  </si>
  <si>
    <t>Number of CRE</t>
  </si>
  <si>
    <t>% No. of CRE</t>
  </si>
  <si>
    <t>Existing Property</t>
  </si>
  <si>
    <t>HTT 2021</t>
  </si>
  <si>
    <t>&lt;=52.5 + 1,650/M^2</t>
  </si>
  <si>
    <t xml:space="preserve"> &lt;=70 + 2,200/M^2</t>
  </si>
  <si>
    <t>&lt;=110 + 3,200/M^2</t>
  </si>
  <si>
    <t>&lt;=190 + 5,200/M^2</t>
  </si>
  <si>
    <t>&lt;=240 + 6,500/M^2</t>
  </si>
  <si>
    <t>Green Finance Framework</t>
  </si>
  <si>
    <t>Sustainalytics</t>
  </si>
  <si>
    <t>Link to Second-Party Opinion</t>
  </si>
  <si>
    <t>Worksheet Tabel A &amp; Onwards: Danish National Transparency Template</t>
  </si>
  <si>
    <t>&lt;=71.3 + 1,650/M^2</t>
  </si>
  <si>
    <t xml:space="preserve"> &lt;=95 + 2,200/M^2</t>
  </si>
  <si>
    <t>&lt;=135 + 3,200/M^2</t>
  </si>
  <si>
    <t>&lt;=175 + 4,200/M^2</t>
  </si>
  <si>
    <t>&lt;=215 + 5,200/M^2</t>
  </si>
  <si>
    <t>&lt;=265 + 6,500/M^2</t>
  </si>
  <si>
    <t>&gt;265 + 6,500/M^2</t>
  </si>
  <si>
    <t>Estimate: &lt;=71.3 + 1,650/M^2</t>
  </si>
  <si>
    <t>Estimate: &lt;=95 + 2,200/M^2</t>
  </si>
  <si>
    <t>Estimate:&lt;=135 + 3,200/M^2</t>
  </si>
  <si>
    <t>Estimate:&lt;=175 + 4,200/M^2</t>
  </si>
  <si>
    <t>Estimate:&lt;=215 + 5,200/M^2</t>
  </si>
  <si>
    <t>Estimate:&lt;=265 + 6,500/M^2</t>
  </si>
  <si>
    <t>Estimate:&gt;265 + 6,500/M^2</t>
  </si>
  <si>
    <t xml:space="preserve"> &lt;=150 + 4,200/M^2</t>
  </si>
  <si>
    <t>Estimate: &lt;=52.5 + 1,650/M^2</t>
  </si>
  <si>
    <t>Estimate:&lt;=70 + 2,200/M^2</t>
  </si>
  <si>
    <t>Estimate: &lt;=110 + 3,200/M^2</t>
  </si>
  <si>
    <t>Estimate: &lt;=150 + 4,200/M^2</t>
  </si>
  <si>
    <t>Estimate: &lt;=190 + 5,200/M^2</t>
  </si>
  <si>
    <t>Estimate: &lt;=240 + 6,500/M^2</t>
  </si>
  <si>
    <t>Temporary tab Harmonised Transparency Template - Optional COVID 19 impact</t>
  </si>
  <si>
    <t>CONTENT OF Temporary Tab</t>
  </si>
  <si>
    <t>Optional further information at issuer/country level</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</si>
  <si>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</si>
  <si>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</si>
  <si>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</si>
  <si>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</si>
  <si>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</si>
  <si>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</si>
  <si>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principal &amp; interest deferred </t>
  </si>
  <si>
    <t>principal deferred</t>
  </si>
  <si>
    <t>Estimate G</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</si>
  <si>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</si>
  <si>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</si>
  <si>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</si>
  <si>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</si>
  <si>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</si>
  <si>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</si>
  <si>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</si>
  <si>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</si>
  <si>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</si>
  <si>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</si>
  <si>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</si>
  <si>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</si>
  <si>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</si>
  <si>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</si>
  <si>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</si>
  <si>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</si>
  <si>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</si>
  <si>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</si>
  <si>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o/w [If relevant, please specify]</t>
  </si>
  <si>
    <t>OSM.1.1.2</t>
  </si>
  <si>
    <t>OSM.1.1.3</t>
  </si>
  <si>
    <t>OSM.1.1.4</t>
  </si>
  <si>
    <t>OSM.1.1.5</t>
  </si>
  <si>
    <t>1. Sustainable Property Type Information</t>
  </si>
  <si>
    <t>% Total sustainable Mortgages</t>
  </si>
  <si>
    <t>SM.2.1.1</t>
  </si>
  <si>
    <t>SM.2.1.2</t>
  </si>
  <si>
    <t>SM.2.1.3</t>
  </si>
  <si>
    <t>SM.2.1.4</t>
  </si>
  <si>
    <t>OSM.2.1.1</t>
  </si>
  <si>
    <t>o/w Forest &amp; Agriculture</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</si>
  <si>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</si>
  <si>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</si>
  <si>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</si>
  <si>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</si>
  <si>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</si>
  <si>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</si>
  <si>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</si>
  <si>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</si>
  <si>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</si>
  <si>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</si>
  <si>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</si>
  <si>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</si>
  <si>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</si>
  <si>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</si>
  <si>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</si>
  <si>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</si>
  <si>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</si>
  <si>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</si>
  <si>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</si>
  <si>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</si>
  <si>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</si>
  <si>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</si>
  <si>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</si>
  <si>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</si>
  <si>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</si>
  <si>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</si>
  <si>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</si>
  <si>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</si>
  <si>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Optional information eg, Number of borrowers</t>
  </si>
  <si>
    <t>OSM.2.2.2</t>
  </si>
  <si>
    <t>Optional information eg, Number of guarantors</t>
  </si>
  <si>
    <t>OSM.2.2.3</t>
  </si>
  <si>
    <t>OSM.2.2.4</t>
  </si>
  <si>
    <t>OSM.2.2.5</t>
  </si>
  <si>
    <t>OSM.2.2.6</t>
  </si>
  <si>
    <t>% Total Sustainable Mortgages</t>
  </si>
  <si>
    <t>SM.2.3.1</t>
  </si>
  <si>
    <t>OSM.2.3.1</t>
  </si>
  <si>
    <t>OSM.2.3.2</t>
  </si>
  <si>
    <t>OSM.2.3.3</t>
  </si>
  <si>
    <t>OSM.2.3.4</t>
  </si>
  <si>
    <t>OSM.2.3.5</t>
  </si>
  <si>
    <t>OSM.2.3.6</t>
  </si>
  <si>
    <t>SM.2.4.1</t>
  </si>
  <si>
    <t>European Union</t>
  </si>
  <si>
    <t>SM.2.4.2</t>
  </si>
  <si>
    <t>Austria</t>
  </si>
  <si>
    <t>SM.2.4.3</t>
  </si>
  <si>
    <t>Belgium</t>
  </si>
  <si>
    <t>SM.2.4.4</t>
  </si>
  <si>
    <t>Bulgaria</t>
  </si>
  <si>
    <t>SM.2.4.5</t>
  </si>
  <si>
    <t>Croatia</t>
  </si>
  <si>
    <t>SM.2.4.6</t>
  </si>
  <si>
    <t>Cyprus</t>
  </si>
  <si>
    <t>SM.2.4.7</t>
  </si>
  <si>
    <t>Czechia</t>
  </si>
  <si>
    <t>SM.2.4.8</t>
  </si>
  <si>
    <t>Manuelt. Alle energimærker fra DK</t>
  </si>
  <si>
    <t>SM.2.4.9</t>
  </si>
  <si>
    <t>Estonia</t>
  </si>
  <si>
    <t>SM.2.4.10</t>
  </si>
  <si>
    <t>Finland</t>
  </si>
  <si>
    <t>SM.2.4.11</t>
  </si>
  <si>
    <t>France</t>
  </si>
  <si>
    <t>SM.2.4.12</t>
  </si>
  <si>
    <t>Germany</t>
  </si>
  <si>
    <t>SM.2.4.13</t>
  </si>
  <si>
    <t>Greece</t>
  </si>
  <si>
    <t>SM.2.4.14</t>
  </si>
  <si>
    <t>Netherlands</t>
  </si>
  <si>
    <t>SM.2.4.15</t>
  </si>
  <si>
    <t>Hungary</t>
  </si>
  <si>
    <t>SM.2.4.16</t>
  </si>
  <si>
    <t>Ireland</t>
  </si>
  <si>
    <t>SM.2.4.17</t>
  </si>
  <si>
    <t>Italy</t>
  </si>
  <si>
    <t>SM.2.4.18</t>
  </si>
  <si>
    <t>Latvia</t>
  </si>
  <si>
    <t>SM.2.4.19</t>
  </si>
  <si>
    <t>Lithuania</t>
  </si>
  <si>
    <t>SM.2.4.20</t>
  </si>
  <si>
    <t>Luxembourg</t>
  </si>
  <si>
    <t>SM.2.4.21</t>
  </si>
  <si>
    <t>Malta</t>
  </si>
  <si>
    <t>SM.2.4.22</t>
  </si>
  <si>
    <t>Poland</t>
  </si>
  <si>
    <t>SM.2.4.23</t>
  </si>
  <si>
    <t>Portugal</t>
  </si>
  <si>
    <t>SM.2.4.24</t>
  </si>
  <si>
    <t>Romania</t>
  </si>
  <si>
    <t>SM.2.4.25</t>
  </si>
  <si>
    <t>Slovakia</t>
  </si>
  <si>
    <t>SM.2.4.26</t>
  </si>
  <si>
    <t>Slovenia</t>
  </si>
  <si>
    <t>SM.2.4.27</t>
  </si>
  <si>
    <t>Spain</t>
  </si>
  <si>
    <t>SM.2.4.28</t>
  </si>
  <si>
    <t>Sweden</t>
  </si>
  <si>
    <t>SM.2.4.29</t>
  </si>
  <si>
    <t>SM.2.4.30</t>
  </si>
  <si>
    <t>Iceland</t>
  </si>
  <si>
    <t>SM.2.4.31</t>
  </si>
  <si>
    <t>Liechtenstein</t>
  </si>
  <si>
    <t>SM.2.4.32</t>
  </si>
  <si>
    <t>Norway</t>
  </si>
  <si>
    <t>SM.2.4.33</t>
  </si>
  <si>
    <t>SM.2.4.34</t>
  </si>
  <si>
    <t>SM.2.4.35</t>
  </si>
  <si>
    <t>United Kingdom</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</si>
  <si>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</si>
  <si>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</si>
  <si>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</si>
  <si>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</si>
  <si>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</si>
  <si>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</si>
  <si>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</si>
  <si>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</si>
  <si>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</si>
  <si>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</si>
  <si>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</si>
  <si>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</si>
  <si>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</si>
  <si>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</si>
  <si>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</si>
  <si>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</si>
  <si>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</si>
  <si>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</si>
  <si>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</si>
  <si>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</si>
  <si>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</si>
  <si>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</si>
  <si>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</si>
  <si>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</si>
  <si>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</si>
  <si>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</si>
  <si>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</si>
  <si>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</si>
  <si>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</si>
  <si>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</si>
  <si>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</si>
  <si>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</si>
  <si>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</si>
  <si>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</si>
  <si>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</si>
  <si>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</si>
  <si>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</si>
  <si>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</si>
  <si>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</si>
  <si>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</si>
  <si>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</si>
  <si>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</si>
  <si>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</si>
  <si>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</si>
  <si>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</si>
  <si>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</si>
  <si>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</si>
  <si>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</si>
  <si>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</si>
  <si>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</si>
  <si>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</si>
  <si>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</si>
  <si>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</si>
  <si>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</si>
  <si>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</si>
  <si>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</si>
  <si>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</si>
  <si>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</si>
  <si>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</si>
  <si>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</si>
  <si>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</si>
  <si>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</si>
  <si>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</si>
  <si>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</si>
  <si>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</si>
  <si>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</si>
  <si>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</si>
  <si>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</si>
  <si>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</si>
  <si>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</si>
  <si>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</si>
  <si>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</si>
  <si>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</si>
  <si>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</si>
  <si>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</si>
  <si>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</si>
  <si>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</si>
  <si>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</si>
  <si>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</si>
  <si>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</si>
  <si>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</si>
  <si>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</si>
  <si>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</si>
  <si>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</si>
  <si>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</si>
  <si>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</si>
  <si>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</si>
  <si>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</si>
  <si>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</si>
  <si>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</si>
  <si>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</si>
  <si>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</si>
  <si>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</si>
  <si>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</si>
  <si>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</si>
  <si>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</si>
  <si>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</si>
  <si>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</si>
  <si>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</si>
  <si>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</si>
  <si>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</si>
  <si>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</si>
  <si>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</si>
  <si>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</si>
  <si>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</si>
  <si>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</si>
  <si>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</si>
  <si>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</si>
  <si>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</si>
  <si>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</si>
  <si>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</si>
  <si>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</si>
  <si>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</si>
  <si>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</si>
  <si>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</si>
  <si>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</si>
  <si>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</si>
  <si>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</si>
  <si>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</si>
  <si>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</si>
  <si>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</si>
  <si>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</si>
  <si>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</si>
  <si>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</si>
  <si>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</si>
  <si>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</si>
  <si>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</si>
  <si>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</si>
  <si>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</si>
  <si>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</si>
  <si>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</si>
  <si>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</si>
  <si>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</si>
  <si>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</si>
  <si>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</si>
  <si>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</si>
  <si>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</si>
  <si>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</si>
  <si>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</si>
  <si>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</si>
  <si>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</si>
  <si>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</si>
  <si>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</si>
  <si>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</si>
  <si>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</si>
  <si>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</si>
  <si>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</si>
  <si>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</si>
  <si>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</si>
  <si>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</si>
  <si>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</si>
  <si>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</si>
  <si>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</si>
  <si>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</si>
  <si>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</si>
  <si>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</si>
  <si>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</si>
  <si>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</si>
  <si>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</si>
  <si>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</si>
  <si>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</si>
  <si>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</si>
  <si>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
  </si>
  <si>
    <t>OSM.2A.12.2</t>
  </si>
  <si>
    <t>OSM.2A.12.3</t>
  </si>
  <si>
    <t>OSM.2A.12.4</t>
  </si>
  <si>
    <t>OSM.2A.12.5</t>
  </si>
  <si>
    <t>OSM.2A.12.6</t>
  </si>
  <si>
    <t>OSM.2A.12.7</t>
  </si>
  <si>
    <t>OSM.2A.12.8</t>
  </si>
  <si>
    <t>OSM.2A.12.9</t>
  </si>
  <si>
    <t>SM.2A.13.1</t>
  </si>
  <si>
    <t>SM.2A.13.2</t>
  </si>
  <si>
    <t>SM.2A.13.3</t>
  </si>
  <si>
    <t>SM.2A.13.4</t>
  </si>
  <si>
    <t xml:space="preserve">Subsidised housing </t>
  </si>
  <si>
    <t>SM.2A.13.5</t>
  </si>
  <si>
    <t>Agricultural</t>
  </si>
  <si>
    <t>SM.2A.13.6</t>
  </si>
  <si>
    <t>OSM.2A.13.1</t>
  </si>
  <si>
    <t>OSM.2A.13.2</t>
  </si>
  <si>
    <t>OSM.2A.13.3</t>
  </si>
  <si>
    <t>OSM.2A.13.4</t>
  </si>
  <si>
    <t>OSM.2A.13.5</t>
  </si>
  <si>
    <t>OSM.2A.13.6</t>
  </si>
  <si>
    <t>OSM.2A.13.7</t>
  </si>
  <si>
    <t>OSM.2A.13.8</t>
  </si>
  <si>
    <t>OSM.2A.13.9</t>
  </si>
  <si>
    <t>OSM.2A.13.10</t>
  </si>
  <si>
    <t>SM.2A.14.1</t>
  </si>
  <si>
    <t>1st lien / No prior ranks</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</si>
  <si>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</si>
  <si>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</si>
  <si>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</si>
  <si>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</si>
  <si>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</si>
  <si>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</si>
  <si>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</si>
  <si>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</si>
  <si>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</si>
  <si>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</si>
  <si>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</si>
  <si>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</si>
  <si>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</si>
  <si>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</si>
  <si>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</si>
  <si>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</si>
  <si>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</si>
  <si>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</si>
  <si>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</si>
  <si>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</si>
  <si>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</si>
  <si>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</si>
  <si>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</si>
  <si>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</si>
  <si>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</si>
  <si>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</si>
  <si>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</si>
  <si>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</si>
  <si>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t>
  </si>
  <si>
    <t>SM.2A.16.1</t>
  </si>
  <si>
    <t>SM.2A.16.2</t>
  </si>
  <si>
    <t>SM.2A.16.3</t>
  </si>
  <si>
    <t>SM.2A.16.4</t>
  </si>
  <si>
    <t>&lt;=150 + 4,200/M^2</t>
  </si>
  <si>
    <t>SM.2A.16.5</t>
  </si>
  <si>
    <t>SM.2A.16.6</t>
  </si>
  <si>
    <t>SM.2A.16.7</t>
  </si>
  <si>
    <t>SM.2A.16.8</t>
  </si>
  <si>
    <t>Estimate:  &lt;=52.5 + 1,650/M^2</t>
  </si>
  <si>
    <t>SM.2A.16.9</t>
  </si>
  <si>
    <t>Estimate: &lt;=70 + 2,200/M^2</t>
  </si>
  <si>
    <t>SM.2A.16.10</t>
  </si>
  <si>
    <t>Estimate:  &lt;=110 + 3,200/M^2</t>
  </si>
  <si>
    <t>SM.2A.16.11</t>
  </si>
  <si>
    <t>Estimate:  &lt;=150 + 4,200/M^2</t>
  </si>
  <si>
    <t>SM.2A.16.12</t>
  </si>
  <si>
    <t>Estimate:  &lt;=190 + 5,200/M^2</t>
  </si>
  <si>
    <t>SM.2A.16.13</t>
  </si>
  <si>
    <t>Estimate:  &lt;=240 + 6,500/M^2</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</si>
  <si>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</si>
  <si>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</si>
  <si>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</si>
  <si>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</si>
  <si>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</si>
  <si>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</si>
  <si>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</si>
  <si>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</si>
  <si>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</si>
  <si>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</si>
  <si>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</si>
  <si>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</si>
  <si>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</si>
  <si>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</si>
  <si>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</si>
  <si>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</si>
  <si>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</si>
  <si>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</si>
  <si>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</si>
  <si>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</si>
  <si>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</si>
  <si>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</si>
  <si>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</si>
  <si>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</si>
  <si>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</si>
  <si>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</si>
  <si>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</si>
  <si>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</si>
  <si>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</si>
  <si>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</si>
  <si>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</si>
  <si>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</si>
  <si>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</si>
  <si>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</si>
  <si>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</si>
  <si>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</si>
  <si>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</si>
  <si>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</si>
  <si>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</si>
  <si>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</si>
  <si>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B. Sustainable Commercial Cover Pool</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</si>
  <si>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</si>
  <si>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</si>
  <si>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</si>
  <si>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</si>
  <si>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</si>
  <si>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</si>
  <si>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</si>
  <si>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</si>
  <si>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</si>
  <si>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</si>
  <si>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</si>
  <si>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</si>
  <si>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</si>
  <si>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</si>
  <si>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</si>
  <si>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</si>
  <si>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</si>
  <si>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</si>
  <si>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</si>
  <si>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</si>
  <si>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</si>
  <si>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</si>
  <si>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</si>
  <si>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</si>
  <si>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</si>
  <si>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</si>
  <si>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</si>
  <si>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</si>
  <si>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</si>
  <si>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 CRE</t>
  </si>
  <si>
    <t>SM.2B.23.1</t>
  </si>
  <si>
    <t>SM.2B.23.2</t>
  </si>
  <si>
    <t>SM.2B.23.3</t>
  </si>
  <si>
    <t>SM.2B.23.4</t>
  </si>
  <si>
    <t>SM.2B.23.5</t>
  </si>
  <si>
    <t>SM.2B.23.6</t>
  </si>
  <si>
    <t>SM.2B.23.7</t>
  </si>
  <si>
    <t>SM.2B.23.8</t>
  </si>
  <si>
    <t xml:space="preserve">Hospital </t>
  </si>
  <si>
    <t>SM.2B.23.9</t>
  </si>
  <si>
    <t xml:space="preserve">School </t>
  </si>
  <si>
    <t>SM.2B.23.10</t>
  </si>
  <si>
    <t>other RE with a social relevant purpose</t>
  </si>
  <si>
    <t>OSM.2B.23.1</t>
  </si>
  <si>
    <t>o/w Cultural purposes</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</si>
  <si>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</si>
  <si>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</si>
  <si>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</si>
  <si>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</si>
  <si>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</si>
  <si>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</si>
  <si>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</si>
  <si>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</si>
  <si>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</si>
  <si>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</si>
  <si>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</si>
  <si>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</si>
  <si>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</si>
  <si>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</si>
  <si>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</si>
  <si>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</si>
  <si>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</si>
  <si>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</si>
  <si>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</si>
  <si>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</si>
  <si>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</si>
  <si>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</si>
  <si>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</si>
  <si>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</si>
  <si>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</si>
  <si>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</si>
  <si>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</si>
  <si>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</si>
  <si>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</si>
  <si>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</si>
  <si>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</si>
  <si>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</si>
  <si>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</si>
  <si>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</si>
  <si>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</si>
  <si>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</si>
  <si>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</si>
  <si>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</si>
  <si>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</si>
  <si>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</si>
  <si>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</si>
  <si>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</si>
  <si>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</si>
  <si>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</si>
  <si>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</si>
  <si>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</si>
  <si>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</si>
  <si>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</si>
  <si>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</si>
  <si>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</si>
  <si>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</si>
  <si>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</si>
  <si>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</si>
  <si>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</si>
  <si>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</si>
  <si>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</si>
  <si>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</si>
  <si>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</si>
  <si>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SM.2B.27.3</t>
  </si>
  <si>
    <t>SM.2B.27.4</t>
  </si>
  <si>
    <t>SM.2B.27.5</t>
  </si>
  <si>
    <t>Residual Life Buckets of Cover assets [i.e. how is the contractual and/or expected residual life defined? What assumptions eg, in terms of prepayments? etc.]</t>
  </si>
  <si>
    <t>HG.1.14</t>
  </si>
  <si>
    <t xml:space="preserve">Sustainability - strategy pursued in the cover pool </t>
  </si>
  <si>
    <t>HG.1.15</t>
  </si>
  <si>
    <t>Subsidised Housing  (definitions of affordable, social housing)</t>
  </si>
  <si>
    <t>HG.1.16</t>
  </si>
  <si>
    <t xml:space="preserve">New Property and Existing Property </t>
  </si>
  <si>
    <t>HG.1.17</t>
  </si>
  <si>
    <t>2. Glossary - ESG items (optional)</t>
  </si>
  <si>
    <t>Definition</t>
  </si>
  <si>
    <t>A and B label/estimate or equivalent labelled properties</t>
  </si>
  <si>
    <r>
      <t>New properties are bui</t>
    </r>
    <r>
      <rPr>
        <sz val="11"/>
        <color rgb="FF000000"/>
        <rFont val="Calibri"/>
        <family val="2"/>
      </rPr>
      <t>ldings constructed within the last 5 calender years</t>
    </r>
  </si>
  <si>
    <t>Lending to public housing (affordable housing), schools etc.</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</si>
  <si>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</si>
  <si>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</si>
  <si>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</si>
  <si>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</si>
  <si>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</si>
  <si>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</si>
  <si>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</si>
  <si>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</si>
  <si>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</si>
  <si>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</si>
  <si>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</si>
  <si>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</si>
  <si>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</si>
  <si>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</si>
  <si>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</si>
  <si>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</si>
  <si>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</si>
  <si>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</si>
  <si>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</si>
  <si>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</si>
  <si>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</si>
  <si>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</si>
  <si>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</si>
  <si>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</si>
  <si>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</si>
  <si>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</si>
  <si>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</si>
  <si>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</si>
  <si>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</si>
  <si>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</si>
  <si>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</si>
  <si>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</si>
  <si>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</si>
  <si>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</si>
  <si>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</si>
  <si>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</si>
  <si>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</si>
  <si>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</si>
  <si>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</si>
  <si>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</si>
  <si>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</si>
  <si>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</si>
  <si>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</si>
  <si>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</si>
  <si>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</si>
  <si>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</si>
  <si>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</si>
  <si>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</si>
  <si>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</si>
  <si>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</si>
  <si>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</si>
  <si>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</si>
  <si>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</si>
  <si>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</si>
  <si>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</si>
  <si>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</si>
  <si>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</si>
  <si>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</si>
  <si>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</si>
  <si>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</si>
  <si>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</si>
  <si>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</si>
  <si>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</si>
  <si>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</si>
  <si>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</si>
  <si>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</si>
  <si>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</si>
  <si>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</si>
  <si>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</si>
  <si>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</si>
  <si>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</si>
  <si>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</si>
  <si>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</si>
  <si>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</si>
  <si>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</si>
  <si>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</si>
  <si>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</si>
  <si>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</si>
  <si>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</si>
  <si>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</si>
  <si>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</si>
  <si>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</si>
  <si>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</si>
  <si>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</si>
  <si>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</si>
  <si>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</si>
  <si>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</si>
  <si>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</si>
  <si>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</si>
  <si>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</si>
  <si>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</si>
  <si>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</si>
  <si>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</si>
  <si>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</si>
  <si>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</si>
  <si>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</si>
  <si>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</si>
  <si>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</si>
  <si>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</si>
  <si>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</si>
  <si>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</si>
  <si>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</si>
  <si>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</si>
  <si>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</si>
  <si>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</si>
  <si>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</si>
  <si>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</si>
  <si>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</si>
  <si>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</si>
  <si>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</si>
  <si>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</si>
  <si>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</si>
  <si>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</si>
  <si>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</si>
  <si>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</si>
  <si>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</si>
  <si>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</si>
  <si>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</si>
  <si>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</si>
  <si>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</si>
  <si>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</si>
  <si>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</si>
  <si>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</si>
  <si>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</si>
  <si>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</si>
  <si>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</si>
  <si>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</si>
  <si>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</si>
  <si>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</si>
  <si>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</si>
  <si>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</si>
  <si>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</si>
  <si>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</si>
  <si>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</si>
  <si>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</si>
  <si>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</si>
  <si>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</si>
  <si>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</si>
  <si>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</si>
  <si>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</si>
  <si>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</si>
  <si>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</si>
  <si>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</si>
  <si>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</si>
  <si>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</si>
  <si>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</si>
  <si>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</si>
  <si>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</si>
  <si>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</si>
  <si>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</si>
  <si>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</si>
  <si>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</si>
  <si>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</si>
  <si>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</si>
  <si>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</si>
  <si>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</si>
  <si>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</si>
  <si>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</si>
  <si>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</si>
  <si>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</si>
  <si>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</si>
  <si>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</si>
  <si>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</si>
  <si>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</si>
  <si>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</si>
  <si>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</si>
  <si>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</si>
  <si>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</si>
  <si>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</si>
  <si>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</si>
  <si>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</si>
  <si>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</si>
  <si>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</si>
  <si>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</si>
  <si>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</si>
  <si>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</si>
  <si>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</si>
  <si>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</si>
  <si>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</si>
  <si>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</si>
  <si>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</si>
  <si>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</si>
  <si>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</si>
  <si>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</si>
  <si>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</si>
  <si>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</si>
  <si>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</si>
  <si>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</si>
  <si>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</si>
  <si>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</si>
  <si>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</si>
  <si>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</si>
  <si>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</si>
  <si>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</si>
  <si>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</si>
  <si>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</si>
  <si>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</si>
  <si>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</si>
  <si>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</si>
  <si>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</si>
  <si>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</si>
  <si>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</si>
  <si>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</si>
  <si>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</si>
  <si>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</si>
  <si>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</si>
  <si>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</si>
  <si>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</si>
  <si>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</si>
  <si>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</si>
  <si>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</si>
  <si>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</si>
  <si>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</si>
  <si>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</si>
  <si>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</si>
  <si>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</si>
  <si>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</si>
  <si>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</si>
  <si>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</si>
  <si>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</si>
  <si>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</si>
  <si>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</si>
  <si>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</si>
  <si>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</si>
  <si>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</si>
  <si>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</si>
  <si>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</si>
  <si>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</si>
  <si>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</si>
  <si>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</si>
  <si>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</si>
  <si>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</si>
  <si>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</si>
  <si>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</si>
  <si>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</si>
  <si>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</si>
  <si>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</si>
  <si>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</si>
  <si>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</si>
  <si>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</si>
  <si>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</si>
  <si>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</si>
  <si>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</si>
  <si>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</si>
  <si>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</si>
  <si>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</si>
  <si>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</si>
  <si>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</si>
  <si>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</si>
  <si>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</si>
  <si>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</si>
  <si>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</si>
  <si>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20. CO2 emission (kg of CO2 per year) - optional </t>
  </si>
  <si>
    <t>21. Loan Size Information</t>
  </si>
  <si>
    <t xml:space="preserve">22. Loan to Value (LTV) Information - UNINDEXED </t>
  </si>
  <si>
    <t>23. Loan to Value (LTV) Information - INDEXED</t>
  </si>
  <si>
    <t>24. Breakdown by Type</t>
  </si>
  <si>
    <t>25. EPC  Information of the financed CRE - optional</t>
  </si>
  <si>
    <t>27. CRE Age Structure - optional</t>
  </si>
  <si>
    <t>28. New Commercial Property - optional</t>
  </si>
  <si>
    <t xml:space="preserve">29. CO2 emission (kg of CO2 per year) - optional </t>
  </si>
  <si>
    <t>16. Average energy use intensity (kWh/m2 per year) - optional</t>
  </si>
  <si>
    <t>1946 - 1960</t>
  </si>
  <si>
    <t>26. Average energy use intensity (kWh/m2 per year) - optional</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</si>
  <si>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</si>
  <si>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</si>
  <si>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</si>
  <si>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</si>
  <si>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</si>
  <si>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</si>
  <si>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</si>
  <si>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</si>
  <si>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</si>
  <si>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</si>
  <si>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</si>
  <si>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</si>
  <si>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</si>
  <si>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</si>
  <si>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</si>
  <si>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</si>
  <si>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</si>
  <si>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</si>
  <si>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</si>
  <si>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</si>
  <si>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</si>
  <si>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</si>
  <si>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</si>
  <si>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</si>
  <si>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</si>
  <si>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</si>
  <si>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</si>
  <si>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</si>
  <si>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</si>
  <si>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</si>
  <si>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</si>
  <si>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</si>
  <si>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</si>
  <si>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</si>
  <si>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</si>
  <si>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</si>
  <si>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</si>
  <si>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</si>
  <si>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</si>
  <si>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</si>
  <si>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</si>
  <si>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</si>
  <si>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</si>
  <si>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</si>
  <si>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</si>
  <si>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</si>
  <si>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</si>
  <si>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</si>
  <si>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</si>
  <si>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</si>
  <si>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</si>
  <si>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</si>
  <si>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</si>
  <si>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</si>
  <si>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</si>
  <si>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</si>
  <si>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</si>
  <si>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</si>
  <si>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</si>
  <si>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</si>
  <si>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</si>
  <si>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</si>
  <si>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</si>
  <si>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</si>
  <si>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OSM.2B.24.4</t>
  </si>
  <si>
    <t>OSM.2B.24.5</t>
  </si>
  <si>
    <t>OSM.2B.24.6</t>
  </si>
  <si>
    <t>OSM.2B.24.7</t>
  </si>
  <si>
    <t>OSM.2B.24.8</t>
  </si>
  <si>
    <t>OSM.2B.24.9</t>
  </si>
  <si>
    <t>OSM.2B.24.10</t>
  </si>
  <si>
    <t>OSM.2B.24.11</t>
  </si>
  <si>
    <t>OSM.2B.24.12</t>
  </si>
  <si>
    <t>OSM.2B.24.13</t>
  </si>
  <si>
    <t>OSM.2B.24.14</t>
  </si>
  <si>
    <t>OSM.2B.25.1</t>
  </si>
  <si>
    <t>OSM.2B.25.2</t>
  </si>
  <si>
    <t>OSM.2B.25.3</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</si>
  <si>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</si>
  <si>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</si>
  <si>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</si>
  <si>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</si>
  <si>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</si>
  <si>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</si>
  <si>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</si>
  <si>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</si>
  <si>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</si>
  <si>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</si>
  <si>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</si>
  <si>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</si>
  <si>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</si>
  <si>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</si>
  <si>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</si>
  <si>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</si>
  <si>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</si>
  <si>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</si>
  <si>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</si>
  <si>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</si>
  <si>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</si>
  <si>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</si>
  <si>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</si>
  <si>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</si>
  <si>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</si>
  <si>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</si>
  <si>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</si>
  <si>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</si>
  <si>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</si>
  <si>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</si>
  <si>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</si>
  <si>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</si>
  <si>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</si>
  <si>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</si>
  <si>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</si>
  <si>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</si>
  <si>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</si>
  <si>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</si>
  <si>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28. New Commercial Property</t>
  </si>
  <si>
    <t>27. CRE Age Structure</t>
  </si>
  <si>
    <t>26. Average energy use intensity (kWh/m2)</t>
  </si>
  <si>
    <t>25. EPC  Information of the financed CRE</t>
  </si>
  <si>
    <t>31 December 2021</t>
  </si>
  <si>
    <t xml:space="preserve">2022 Version </t>
  </si>
  <si>
    <t>Reporting Date: 22/02/2022</t>
  </si>
  <si>
    <t>Cut-off Date: 31/12/2021</t>
  </si>
  <si>
    <t>Optional information e.g. Contact names</t>
  </si>
  <si>
    <t>Optional information e.g. Parent name</t>
  </si>
  <si>
    <t>Total Cover Assets</t>
  </si>
  <si>
    <t>Outstanding Covered Bonds</t>
  </si>
  <si>
    <t>Cover Pool Size [NPV] (mn)</t>
  </si>
  <si>
    <t>Outstanding Covered Bonds [NPV] (mn)</t>
  </si>
  <si>
    <t>o/w EU gvts or quasi govts</t>
  </si>
  <si>
    <t>o/w third-party countries  Credit Quality Step 1 (CQS1) gvts or quasi govts</t>
  </si>
  <si>
    <t>o/w third-party countries Credit Quality Step 2 (CQS2) gvts or quasi govts</t>
  </si>
  <si>
    <t>o/w EU central banks</t>
  </si>
  <si>
    <t>o/w third-party countries Credit Quality Step 1 (CQS1) central banks</t>
  </si>
  <si>
    <t>o/w third-party countries Credit Quality Step 2 (CQS2) central banks</t>
  </si>
  <si>
    <t>o/w CQS1 credit institutions</t>
  </si>
  <si>
    <t>o/w CQS2 credit institutions</t>
  </si>
  <si>
    <t>ESG and SDG</t>
  </si>
  <si>
    <t>NPV Test (passed/failed)</t>
  </si>
  <si>
    <t>Interest Covereage Test (passe/failed)</t>
  </si>
  <si>
    <t xml:space="preserve">Cash Manager </t>
  </si>
  <si>
    <t>Account Bank</t>
  </si>
  <si>
    <t>Stand-by Account Bank</t>
  </si>
  <si>
    <t xml:space="preserve">Interest Rate Swap Provider </t>
  </si>
  <si>
    <t xml:space="preserve">Covered Bond Swap Provider </t>
  </si>
  <si>
    <t>Paying Agent</t>
  </si>
  <si>
    <t>Other optional/relevant information</t>
  </si>
  <si>
    <t>Czech Republic</t>
  </si>
  <si>
    <t>o/w Greenland</t>
  </si>
  <si>
    <t>o/w Faroe Islands</t>
  </si>
  <si>
    <t>o/w Social &amp; Cultural purposes</t>
  </si>
  <si>
    <t>529900R9HQNZRT2OXB26</t>
  </si>
  <si>
    <t>Jyske Bank</t>
  </si>
  <si>
    <t>Nordea</t>
  </si>
  <si>
    <t>Total Assets</t>
  </si>
  <si>
    <t>1-&lt;30 days</t>
  </si>
  <si>
    <t>30-&lt;60 days</t>
  </si>
  <si>
    <t>60-&lt;90 days</t>
  </si>
  <si>
    <t>90-&lt;180 days</t>
  </si>
  <si>
    <t>&gt;= 180 days</t>
  </si>
  <si>
    <t>Q4 2021</t>
  </si>
  <si>
    <t>Q3 2021</t>
  </si>
  <si>
    <t>Q2 2021</t>
  </si>
  <si>
    <t>Q1 2021</t>
  </si>
  <si>
    <t>Note: 90-days arrear as of Q3 2021  (See definition in table X1)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</si>
</sst>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 #,##0.0_ ;_ * \-#,##0.0_ ;_ * &quot;-&quot;??_ ;_ @_ "/>
    <numFmt numFmtId="167" formatCode="0.0"/>
    <numFmt numFmtId="168" formatCode="0.0%"/>
    <numFmt numFmtId="169" formatCode="#,##0.0"/>
    <numFmt numFmtId="170" formatCode="_ * #,##0.000_ ;_ * \-#,##0.000_ ;_ * &quot;-&quot;??_ ;_ @_ "/>
  </numFmts>
  <fonts count="82"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11"/>
      <color rgb="FFFF0000"/>
      <name val="Calibri"/>
      <family val="2"/>
      <scheme val="minor"/>
    </font>
    <font>
      <b/>
      <i/>
      <sz val="11"/>
      <color rgb="FFFF0000"/>
      <name val="Calibri"/>
      <family val="2"/>
      <scheme val="minor"/>
    </font>
    <font>
      <sz val="11"/>
      <name val="Calibri"/>
      <family val="2"/>
      <scheme val="minor"/>
    </font>
    <font>
      <sz val="11"/>
      <name val="Calibri"/>
      <family val="2"/>
    </font>
    <font>
      <i/>
      <sz val="11"/>
      <name val="Calibri"/>
      <family val="2"/>
      <scheme val="minor"/>
    </font>
    <font>
      <b/>
      <sz val="12"/>
      <name val="Calibri"/>
      <family val="2"/>
      <scheme val="minor"/>
    </font>
    <font>
      <b/>
      <i/>
      <sz val="11"/>
      <name val="Calibri"/>
      <family val="2"/>
      <scheme val="minor"/>
    </font>
    <font>
      <b/>
      <sz val="11"/>
      <name val="Calibri"/>
      <family val="2"/>
      <scheme val="minor"/>
    </font>
    <font>
      <sz val="10"/>
      <color theme="1"/>
      <name val="Calibri"/>
      <family val="2"/>
      <scheme val="minor"/>
    </font>
    <font>
      <b/>
      <sz val="11"/>
      <color theme="1" tint="0.499984740745262"/>
      <name val="Calibri"/>
      <family val="2"/>
      <scheme val="minor"/>
    </font>
    <font>
      <b/>
      <u/>
      <sz val="11"/>
      <color theme="1"/>
      <name val="Calibri"/>
      <family val="2"/>
      <scheme val="minor"/>
    </font>
    <font>
      <u/>
      <sz val="11"/>
      <color theme="10"/>
      <name val="Calibri"/>
      <family val="2"/>
      <scheme val="minor"/>
    </font>
    <font>
      <sz val="8"/>
      <color rgb="FF000000"/>
      <name val="Arial"/>
      <family val="2"/>
    </font>
    <font>
      <sz val="7"/>
      <color theme="1"/>
      <name val="Times New Roman"/>
      <family val="1"/>
    </font>
    <font>
      <sz val="11"/>
      <color theme="1"/>
      <name val="Arial"/>
      <family val="2"/>
    </font>
    <font>
      <sz val="12"/>
      <color theme="1"/>
      <name val="Times New Roman"/>
      <family val="1"/>
    </font>
    <font>
      <b/>
      <sz val="10"/>
      <color rgb="FF000000"/>
      <name val="Arial"/>
      <family val="2"/>
    </font>
    <font>
      <b/>
      <i/>
      <sz val="10"/>
      <color rgb="FF000000"/>
      <name val="Arial"/>
      <family val="2"/>
    </font>
    <font>
      <u/>
      <sz val="11"/>
      <color theme="1"/>
      <name val="Calibri"/>
      <family val="2"/>
      <scheme val="minor"/>
    </font>
    <font>
      <sz val="11"/>
      <color theme="1"/>
      <name val="Calibri"/>
      <family val="2"/>
    </font>
    <font>
      <b/>
      <sz val="12"/>
      <color rgb="FF000000"/>
      <name val="Calibri"/>
      <family val="2"/>
    </font>
    <font>
      <b/>
      <sz val="11"/>
      <color rgb="FF000000"/>
      <name val="Calibri"/>
      <family val="2"/>
    </font>
    <font>
      <sz val="11"/>
      <color rgb="FF000000"/>
      <name val="Calibri"/>
      <family val="2"/>
    </font>
    <font>
      <u/>
      <sz val="11"/>
      <color theme="10"/>
      <name val="Calibri"/>
      <family val="2"/>
    </font>
    <font>
      <u/>
      <sz val="1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b/>
      <sz val="14"/>
      <color theme="0"/>
      <name val="Calibri"/>
      <family val="2"/>
      <scheme val="minor"/>
    </font>
    <font>
      <b/>
      <u/>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i/>
      <sz val="9"/>
      <name val="Calibri"/>
      <family val="2"/>
      <scheme val="minor"/>
    </font>
    <font>
      <sz val="11"/>
      <color theme="6" tint="-0.249977111117893"/>
      <name val="Calibri"/>
      <family val="2"/>
      <scheme val="minor"/>
    </font>
    <font>
      <b/>
      <i/>
      <sz val="14"/>
      <color theme="0"/>
      <name val="Calibri"/>
      <family val="2"/>
      <scheme val="minor"/>
    </font>
    <font>
      <sz val="9"/>
      <name val="Calibri"/>
      <family val="2"/>
      <scheme val="minor"/>
    </font>
    <font>
      <b/>
      <sz val="9"/>
      <name val="Calibri"/>
      <family val="2"/>
      <scheme val="minor"/>
    </font>
    <font>
      <i/>
      <sz val="11"/>
      <color rgb="FF0070C0"/>
      <name val="Calibri"/>
      <family val="2"/>
      <scheme val="minor"/>
    </font>
    <font>
      <b/>
      <sz val="24"/>
      <color theme="9" tint="-0.249977111117893"/>
      <name val="Calibri"/>
      <family val="2"/>
      <scheme val="minor"/>
    </font>
    <font>
      <sz val="11"/>
      <color theme="0"/>
      <name val="Calibri"/>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Calibri"/>
      <family val="2"/>
      <scheme val="minor"/>
    </font>
    <font>
      <b/>
      <sz val="11"/>
      <color rgb="FFFF000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s>
  <borders count="6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3">
    <xf numFmtId="0" fontId="0" fillId="0" borderId="0"/>
    <xf numFmtId="164"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35" fillId="0" borderId="0" applyNumberFormat="0" applyFill="0" applyBorder="0" applyAlignment="0" applyProtection="0"/>
    <xf numFmtId="164"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2" fillId="0" borderId="0"/>
    <xf numFmtId="0" fontId="1" fillId="0" borderId="0"/>
    <xf numFmtId="0" fontId="22" fillId="0" borderId="0">
      <alignment horizontal="left" wrapText="1"/>
    </xf>
  </cellStyleXfs>
  <cellXfs count="599">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0" fillId="3" borderId="2"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6" fontId="0" fillId="3" borderId="0" xfId="1" applyNumberFormat="1" applyFont="1" applyFill="1" applyBorder="1" applyAlignment="1">
      <alignment vertical="top" wrapText="1"/>
    </xf>
    <xf numFmtId="166" fontId="0" fillId="3" borderId="0" xfId="1" applyNumberFormat="1" applyFont="1" applyFill="1" applyBorder="1" applyAlignment="1">
      <alignment horizontal="center" vertical="top" wrapText="1"/>
    </xf>
    <xf numFmtId="166" fontId="0" fillId="3" borderId="1" xfId="1" applyNumberFormat="1" applyFont="1" applyFill="1" applyBorder="1" applyAlignment="1">
      <alignment vertical="top" wrapText="1"/>
    </xf>
    <xf numFmtId="165" fontId="9" fillId="3" borderId="1" xfId="0" applyNumberFormat="1" applyFont="1" applyFill="1" applyBorder="1" applyAlignment="1">
      <alignment vertical="center"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0" fontId="11" fillId="3" borderId="0" xfId="0" applyFont="1" applyFill="1" applyBorder="1" applyAlignment="1">
      <alignment vertical="center"/>
    </xf>
    <xf numFmtId="0" fontId="0" fillId="3" borderId="0" xfId="0" applyFont="1" applyFill="1" applyBorder="1" applyAlignment="1">
      <alignment horizontal="center"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8" fillId="3" borderId="0" xfId="0" applyFont="1" applyFill="1" applyBorder="1" applyAlignment="1">
      <alignment vertical="center"/>
    </xf>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2" xfId="0" applyFill="1" applyBorder="1"/>
    <xf numFmtId="165" fontId="0" fillId="3" borderId="2" xfId="1" applyNumberFormat="1" applyFont="1" applyFill="1" applyBorder="1"/>
    <xf numFmtId="165" fontId="2" fillId="3" borderId="2" xfId="1" applyNumberFormat="1" applyFont="1" applyFill="1" applyBorder="1"/>
    <xf numFmtId="166" fontId="0" fillId="3" borderId="2" xfId="1" applyNumberFormat="1" applyFont="1" applyFill="1" applyBorder="1"/>
    <xf numFmtId="166" fontId="2" fillId="3" borderId="2" xfId="1" applyNumberFormat="1"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164"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6" fontId="0" fillId="3" borderId="0" xfId="1" applyNumberFormat="1" applyFont="1" applyFill="1"/>
    <xf numFmtId="0" fontId="0" fillId="3" borderId="0" xfId="0" applyFill="1" applyAlignment="1">
      <alignment horizontal="center"/>
    </xf>
    <xf numFmtId="0" fontId="0" fillId="3" borderId="1" xfId="0" applyFill="1" applyBorder="1" applyAlignment="1">
      <alignment horizontal="right" wrapText="1"/>
    </xf>
    <xf numFmtId="0" fontId="19" fillId="2" borderId="0" xfId="0" applyFont="1" applyFill="1" applyAlignment="1">
      <alignment horizontal="left"/>
    </xf>
    <xf numFmtId="0" fontId="2" fillId="2" borderId="0" xfId="0" applyFont="1" applyFill="1"/>
    <xf numFmtId="0" fontId="2" fillId="3" borderId="2" xfId="0" applyFont="1" applyFill="1" applyBorder="1"/>
    <xf numFmtId="0" fontId="5" fillId="3" borderId="0" xfId="0" applyFont="1" applyFill="1"/>
    <xf numFmtId="0" fontId="13" fillId="3" borderId="0" xfId="0" applyFont="1" applyFill="1"/>
    <xf numFmtId="0" fontId="20" fillId="3" borderId="0" xfId="0" applyFont="1" applyFill="1" applyBorder="1" applyAlignment="1">
      <alignment horizontal="justify" vertical="center" wrapText="1"/>
    </xf>
    <xf numFmtId="167" fontId="9" fillId="3" borderId="2" xfId="0" applyNumberFormat="1" applyFont="1" applyFill="1" applyBorder="1" applyAlignment="1">
      <alignment vertical="center" wrapText="1"/>
    </xf>
    <xf numFmtId="167" fontId="9" fillId="3" borderId="0" xfId="0" applyNumberFormat="1" applyFont="1" applyFill="1" applyBorder="1" applyAlignment="1">
      <alignment vertical="center" wrapText="1"/>
    </xf>
    <xf numFmtId="167" fontId="9" fillId="3" borderId="1" xfId="0" applyNumberFormat="1" applyFont="1" applyFill="1" applyBorder="1" applyAlignment="1">
      <alignment vertical="center" wrapText="1"/>
    </xf>
    <xf numFmtId="168" fontId="9" fillId="3" borderId="3" xfId="2" applyNumberFormat="1" applyFont="1" applyFill="1" applyBorder="1" applyAlignment="1">
      <alignment vertical="center" wrapText="1"/>
    </xf>
    <xf numFmtId="168" fontId="0" fillId="3" borderId="0" xfId="2" applyNumberFormat="1" applyFont="1" applyFill="1" applyBorder="1" applyAlignment="1">
      <alignment vertical="top" wrapText="1"/>
    </xf>
    <xf numFmtId="164" fontId="9" fillId="3" borderId="1" xfId="0" applyNumberFormat="1" applyFont="1" applyFill="1" applyBorder="1" applyAlignment="1">
      <alignment vertical="center" wrapText="1"/>
    </xf>
    <xf numFmtId="167" fontId="9" fillId="3" borderId="0" xfId="0" applyNumberFormat="1" applyFont="1" applyFill="1" applyBorder="1" applyAlignment="1">
      <alignment vertical="center"/>
    </xf>
    <xf numFmtId="164" fontId="9" fillId="3" borderId="0" xfId="0" applyNumberFormat="1" applyFont="1" applyFill="1" applyBorder="1" applyAlignment="1">
      <alignment vertical="center" wrapText="1"/>
    </xf>
    <xf numFmtId="167" fontId="0" fillId="3" borderId="0" xfId="0" applyNumberFormat="1" applyFont="1" applyFill="1" applyBorder="1" applyAlignment="1">
      <alignment vertical="top" wrapText="1"/>
    </xf>
    <xf numFmtId="164" fontId="0" fillId="3" borderId="0" xfId="0" applyNumberFormat="1" applyFont="1" applyFill="1" applyAlignment="1">
      <alignment horizontal="right"/>
    </xf>
    <xf numFmtId="0" fontId="24" fillId="3" borderId="0" xfId="0" applyFont="1" applyFill="1" applyBorder="1"/>
    <xf numFmtId="0" fontId="24" fillId="3" borderId="1" xfId="0" applyFont="1" applyFill="1" applyBorder="1"/>
    <xf numFmtId="9" fontId="25" fillId="3" borderId="2" xfId="2" applyFont="1" applyFill="1" applyBorder="1"/>
    <xf numFmtId="0" fontId="14" fillId="3" borderId="0" xfId="0" applyFont="1" applyFill="1" applyBorder="1" applyAlignment="1">
      <alignment horizontal="justify" vertical="center"/>
    </xf>
    <xf numFmtId="0" fontId="2" fillId="3" borderId="0" xfId="0" applyFont="1" applyFill="1"/>
    <xf numFmtId="0" fontId="21" fillId="3" borderId="0" xfId="3" applyFill="1" applyAlignment="1" applyProtection="1">
      <alignment horizontal="right"/>
    </xf>
    <xf numFmtId="0" fontId="19" fillId="2" borderId="0" xfId="0" applyFont="1" applyFill="1" applyBorder="1" applyAlignment="1">
      <alignment horizontal="left"/>
    </xf>
    <xf numFmtId="0" fontId="0" fillId="2" borderId="0" xfId="0" applyFill="1" applyBorder="1" applyAlignment="1">
      <alignment horizontal="left"/>
    </xf>
    <xf numFmtId="0" fontId="2" fillId="3" borderId="1" xfId="0" applyFont="1" applyFill="1" applyBorder="1" applyAlignment="1">
      <alignment horizontal="right" wrapText="1"/>
    </xf>
    <xf numFmtId="0" fontId="26" fillId="3" borderId="0" xfId="0" applyFont="1" applyFill="1"/>
    <xf numFmtId="0" fontId="26" fillId="3" borderId="0" xfId="0" applyFont="1" applyFill="1" applyBorder="1" applyAlignment="1">
      <alignment vertical="center"/>
    </xf>
    <xf numFmtId="0" fontId="26" fillId="3" borderId="0" xfId="0" applyFont="1" applyFill="1" applyBorder="1"/>
    <xf numFmtId="0" fontId="26" fillId="3" borderId="0" xfId="0" applyFont="1" applyFill="1" applyBorder="1" applyAlignment="1">
      <alignment horizontal="left" vertical="center" indent="1"/>
    </xf>
    <xf numFmtId="0" fontId="26" fillId="3" borderId="1" xfId="0" applyFont="1" applyFill="1" applyBorder="1" applyAlignment="1">
      <alignment horizontal="left" vertical="center"/>
    </xf>
    <xf numFmtId="0" fontId="26" fillId="3" borderId="1" xfId="0" applyFont="1" applyFill="1" applyBorder="1"/>
    <xf numFmtId="0" fontId="26" fillId="3" borderId="2" xfId="0" applyFont="1" applyFill="1" applyBorder="1"/>
    <xf numFmtId="165" fontId="26" fillId="3" borderId="2" xfId="1" applyNumberFormat="1" applyFont="1" applyFill="1" applyBorder="1"/>
    <xf numFmtId="0" fontId="28" fillId="3" borderId="2" xfId="0" applyFont="1" applyFill="1" applyBorder="1"/>
    <xf numFmtId="0" fontId="29" fillId="3" borderId="0" xfId="0" applyFont="1" applyFill="1" applyBorder="1"/>
    <xf numFmtId="0" fontId="30" fillId="2" borderId="1" xfId="0" applyFont="1" applyFill="1" applyBorder="1"/>
    <xf numFmtId="0" fontId="26" fillId="2" borderId="1" xfId="0" applyFont="1" applyFill="1" applyBorder="1"/>
    <xf numFmtId="166" fontId="26" fillId="3" borderId="2" xfId="1" applyNumberFormat="1" applyFont="1" applyFill="1" applyBorder="1"/>
    <xf numFmtId="166" fontId="26" fillId="3" borderId="0" xfId="1" applyNumberFormat="1" applyFont="1" applyFill="1" applyAlignment="1">
      <alignment horizontal="center"/>
    </xf>
    <xf numFmtId="0" fontId="26" fillId="3" borderId="0" xfId="0" applyFont="1" applyFill="1" applyAlignment="1">
      <alignment horizontal="center"/>
    </xf>
    <xf numFmtId="166" fontId="31" fillId="3" borderId="2" xfId="1" applyNumberFormat="1" applyFont="1" applyFill="1" applyBorder="1" applyAlignment="1">
      <alignment horizontal="center"/>
    </xf>
    <xf numFmtId="168" fontId="26" fillId="3" borderId="0" xfId="2" applyNumberFormat="1" applyFont="1" applyFill="1" applyAlignment="1">
      <alignment horizontal="right"/>
    </xf>
    <xf numFmtId="166" fontId="26" fillId="3" borderId="0" xfId="1" applyNumberFormat="1" applyFont="1" applyFill="1" applyAlignment="1">
      <alignment horizontal="right"/>
    </xf>
    <xf numFmtId="168" fontId="31" fillId="3" borderId="2" xfId="2" applyNumberFormat="1" applyFont="1" applyFill="1" applyBorder="1" applyAlignment="1">
      <alignment horizontal="right"/>
    </xf>
    <xf numFmtId="0" fontId="30" fillId="2" borderId="0" xfId="0" applyFont="1" applyFill="1" applyBorder="1" applyAlignment="1">
      <alignment horizontal="left"/>
    </xf>
    <xf numFmtId="0" fontId="30" fillId="2" borderId="0" xfId="0" applyFont="1" applyFill="1" applyBorder="1" applyAlignment="1">
      <alignment horizontal="right"/>
    </xf>
    <xf numFmtId="0" fontId="26" fillId="2" borderId="0" xfId="0" applyFont="1" applyFill="1" applyBorder="1"/>
    <xf numFmtId="0" fontId="26" fillId="3" borderId="1" xfId="0" applyFont="1" applyFill="1" applyBorder="1" applyAlignment="1">
      <alignment horizontal="right" wrapText="1"/>
    </xf>
    <xf numFmtId="0" fontId="26" fillId="3" borderId="0" xfId="0" applyFont="1" applyFill="1" applyAlignment="1">
      <alignment wrapText="1"/>
    </xf>
    <xf numFmtId="0" fontId="4" fillId="0" borderId="0" xfId="0" applyFont="1" applyFill="1" applyBorder="1"/>
    <xf numFmtId="0" fontId="30" fillId="2" borderId="0" xfId="0" applyFont="1" applyFill="1" applyAlignment="1">
      <alignment horizontal="left"/>
    </xf>
    <xf numFmtId="166" fontId="31" fillId="3" borderId="2" xfId="1" applyNumberFormat="1" applyFont="1" applyFill="1" applyBorder="1" applyAlignment="1">
      <alignment horizontal="right"/>
    </xf>
    <xf numFmtId="0" fontId="26" fillId="3" borderId="0" xfId="0" quotePrefix="1" applyFont="1" applyFill="1" applyBorder="1" applyAlignment="1">
      <alignment vertical="center"/>
    </xf>
    <xf numFmtId="0" fontId="26" fillId="3" borderId="0" xfId="0" quotePrefix="1" applyFont="1" applyFill="1"/>
    <xf numFmtId="164" fontId="26" fillId="3" borderId="2" xfId="1" applyFont="1" applyFill="1" applyBorder="1" applyAlignment="1">
      <alignment horizontal="right"/>
    </xf>
    <xf numFmtId="164" fontId="31" fillId="3" borderId="2" xfId="1" applyFont="1" applyFill="1" applyBorder="1" applyAlignment="1">
      <alignment horizontal="right"/>
    </xf>
    <xf numFmtId="166" fontId="26" fillId="3" borderId="0" xfId="1" applyNumberFormat="1" applyFont="1" applyFill="1" applyBorder="1" applyAlignment="1">
      <alignment vertical="center"/>
    </xf>
    <xf numFmtId="168" fontId="26" fillId="3" borderId="0" xfId="2" applyNumberFormat="1" applyFont="1" applyFill="1" applyBorder="1" applyAlignment="1">
      <alignment vertical="center"/>
    </xf>
    <xf numFmtId="168" fontId="28" fillId="3" borderId="2" xfId="2" applyNumberFormat="1" applyFont="1" applyFill="1" applyBorder="1"/>
    <xf numFmtId="0" fontId="30" fillId="3" borderId="0" xfId="0" applyFont="1" applyFill="1" applyBorder="1" applyAlignment="1">
      <alignment horizontal="right"/>
    </xf>
    <xf numFmtId="0" fontId="0" fillId="3" borderId="0" xfId="0" applyFill="1" applyBorder="1" applyAlignment="1">
      <alignment horizontal="right"/>
    </xf>
    <xf numFmtId="166" fontId="26" fillId="3" borderId="0" xfId="0" applyNumberFormat="1" applyFont="1" applyFill="1"/>
    <xf numFmtId="168" fontId="26" fillId="3" borderId="0" xfId="2" applyNumberFormat="1" applyFont="1" applyFill="1"/>
    <xf numFmtId="164" fontId="1" fillId="3" borderId="2" xfId="1" applyNumberFormat="1" applyFont="1" applyFill="1" applyBorder="1"/>
    <xf numFmtId="164" fontId="2" fillId="3" borderId="2" xfId="1" applyNumberFormat="1" applyFont="1" applyFill="1" applyBorder="1"/>
    <xf numFmtId="166" fontId="26" fillId="3" borderId="2" xfId="1" applyNumberFormat="1" applyFont="1" applyFill="1" applyBorder="1" applyAlignment="1">
      <alignment horizontal="right"/>
    </xf>
    <xf numFmtId="164" fontId="26" fillId="3" borderId="2" xfId="1" applyNumberFormat="1" applyFont="1" applyFill="1" applyBorder="1" applyAlignment="1">
      <alignment horizontal="right"/>
    </xf>
    <xf numFmtId="164" fontId="31" fillId="3" borderId="2" xfId="1" applyNumberFormat="1" applyFont="1" applyFill="1" applyBorder="1" applyAlignment="1">
      <alignment horizontal="right"/>
    </xf>
    <xf numFmtId="164" fontId="26" fillId="3" borderId="0" xfId="1" applyFont="1" applyFill="1" applyAlignment="1">
      <alignment horizontal="right"/>
    </xf>
    <xf numFmtId="164" fontId="26" fillId="3" borderId="1" xfId="1" applyFont="1" applyFill="1" applyBorder="1" applyAlignment="1">
      <alignment horizontal="right"/>
    </xf>
    <xf numFmtId="0" fontId="32" fillId="3" borderId="0" xfId="0" applyFont="1" applyFill="1" applyBorder="1"/>
    <xf numFmtId="0" fontId="0" fillId="3" borderId="0" xfId="0" applyFont="1" applyFill="1" applyAlignment="1">
      <alignment horizontal="right"/>
    </xf>
    <xf numFmtId="15" fontId="2" fillId="3" borderId="0" xfId="0" quotePrefix="1" applyNumberFormat="1" applyFont="1" applyFill="1"/>
    <xf numFmtId="0" fontId="2" fillId="3" borderId="0" xfId="0" applyFont="1" applyFill="1" applyBorder="1"/>
    <xf numFmtId="0" fontId="2" fillId="3" borderId="0" xfId="0" applyFont="1" applyFill="1" applyBorder="1" applyAlignment="1"/>
    <xf numFmtId="0" fontId="35" fillId="3" borderId="0" xfId="3" applyFont="1" applyFill="1" applyBorder="1" applyAlignment="1" applyProtection="1"/>
    <xf numFmtId="168" fontId="26" fillId="3" borderId="0" xfId="2" applyNumberFormat="1" applyFont="1" applyFill="1" applyAlignment="1">
      <alignment horizontal="right" vertical="center"/>
    </xf>
    <xf numFmtId="166" fontId="26" fillId="3" borderId="0" xfId="1" applyNumberFormat="1" applyFont="1" applyFill="1" applyAlignment="1">
      <alignment horizontal="center" vertical="center"/>
    </xf>
    <xf numFmtId="0" fontId="34" fillId="3" borderId="0" xfId="0" applyFont="1" applyFill="1" applyBorder="1" applyAlignment="1">
      <alignment horizontal="left" indent="1"/>
    </xf>
    <xf numFmtId="0" fontId="2" fillId="3" borderId="0" xfId="0" applyFont="1" applyFill="1" applyBorder="1" applyAlignment="1">
      <alignment horizontal="left" indent="1"/>
    </xf>
    <xf numFmtId="168" fontId="26" fillId="3" borderId="0" xfId="0" applyNumberFormat="1" applyFont="1" applyFill="1" applyAlignment="1">
      <alignment horizontal="center"/>
    </xf>
    <xf numFmtId="168" fontId="26" fillId="3" borderId="0" xfId="0" applyNumberFormat="1" applyFont="1" applyFill="1"/>
    <xf numFmtId="168" fontId="31" fillId="3" borderId="2" xfId="1" applyNumberFormat="1" applyFont="1" applyFill="1" applyBorder="1" applyAlignment="1">
      <alignment horizontal="center"/>
    </xf>
    <xf numFmtId="0" fontId="0" fillId="3" borderId="0" xfId="0" applyFont="1" applyFill="1" applyBorder="1" applyAlignment="1">
      <alignment horizontal="center" vertical="center"/>
    </xf>
    <xf numFmtId="0" fontId="2" fillId="3" borderId="0" xfId="0" applyFont="1" applyFill="1" applyBorder="1" applyAlignment="1">
      <alignment vertical="center"/>
    </xf>
    <xf numFmtId="169" fontId="8" fillId="3" borderId="0" xfId="0" applyNumberFormat="1" applyFont="1" applyFill="1" applyBorder="1" applyAlignment="1">
      <alignment vertical="center"/>
    </xf>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36"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36"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39" fillId="3" borderId="0" xfId="0" applyFont="1" applyFill="1" applyBorder="1" applyAlignment="1">
      <alignment vertical="center"/>
    </xf>
    <xf numFmtId="0" fontId="38" fillId="3" borderId="0" xfId="0" applyFont="1" applyFill="1" applyBorder="1" applyAlignment="1">
      <alignment horizontal="left" vertical="top" wrapText="1"/>
    </xf>
    <xf numFmtId="0" fontId="4" fillId="2" borderId="0" xfId="0" applyFont="1" applyFill="1" applyBorder="1" applyAlignment="1"/>
    <xf numFmtId="0" fontId="0" fillId="2" borderId="0" xfId="0" applyFill="1" applyBorder="1" applyAlignment="1"/>
    <xf numFmtId="0" fontId="0" fillId="2" borderId="0" xfId="0" applyFill="1"/>
    <xf numFmtId="0" fontId="40" fillId="2" borderId="0" xfId="0" applyFont="1" applyFill="1" applyBorder="1" applyAlignment="1">
      <alignment vertical="center"/>
    </xf>
    <xf numFmtId="0" fontId="40" fillId="2" borderId="0" xfId="0" applyFont="1" applyFill="1" applyBorder="1" applyAlignment="1">
      <alignment horizontal="left" vertical="center"/>
    </xf>
    <xf numFmtId="0" fontId="41" fillId="2" borderId="0" xfId="0" applyFont="1" applyFill="1" applyBorder="1" applyAlignment="1">
      <alignment horizontal="center" vertical="center"/>
    </xf>
    <xf numFmtId="0" fontId="8" fillId="3" borderId="4" xfId="0" applyFont="1" applyFill="1" applyBorder="1" applyAlignment="1">
      <alignment vertical="center" wrapText="1"/>
    </xf>
    <xf numFmtId="0" fontId="9" fillId="3" borderId="8" xfId="0" applyFont="1" applyFill="1" applyBorder="1" applyAlignment="1">
      <alignment vertical="center" wrapText="1"/>
    </xf>
    <xf numFmtId="0" fontId="9" fillId="3" borderId="11" xfId="0" applyFont="1" applyFill="1" applyBorder="1" applyAlignment="1">
      <alignment horizontal="justify" vertical="center" wrapText="1"/>
    </xf>
    <xf numFmtId="0" fontId="9" fillId="3" borderId="13" xfId="0" applyFont="1" applyFill="1" applyBorder="1" applyAlignment="1">
      <alignment horizontal="justify" vertical="center" wrapText="1"/>
    </xf>
    <xf numFmtId="0" fontId="0" fillId="3" borderId="11" xfId="0" applyFont="1" applyFill="1" applyBorder="1" applyAlignment="1">
      <alignment vertical="top" wrapText="1"/>
    </xf>
    <xf numFmtId="0" fontId="0" fillId="3" borderId="17" xfId="0" applyFill="1" applyBorder="1" applyAlignment="1">
      <alignment vertical="top" wrapText="1"/>
    </xf>
    <xf numFmtId="0" fontId="0" fillId="3" borderId="3" xfId="0" applyFill="1" applyBorder="1" applyAlignment="1">
      <alignment vertical="top" wrapText="1"/>
    </xf>
    <xf numFmtId="0" fontId="0" fillId="3" borderId="18" xfId="0" applyFill="1" applyBorder="1" applyAlignment="1">
      <alignment vertical="top" wrapText="1"/>
    </xf>
    <xf numFmtId="0" fontId="0" fillId="0" borderId="11" xfId="0" applyBorder="1"/>
    <xf numFmtId="0" fontId="0" fillId="3" borderId="16" xfId="0" applyFill="1" applyBorder="1" applyAlignment="1">
      <alignment vertical="top" wrapText="1"/>
    </xf>
    <xf numFmtId="0" fontId="0" fillId="3" borderId="0" xfId="0" applyFill="1" applyBorder="1" applyAlignment="1">
      <alignment vertical="top" wrapText="1"/>
    </xf>
    <xf numFmtId="0" fontId="0" fillId="3" borderId="12" xfId="0" applyFill="1" applyBorder="1" applyAlignment="1">
      <alignment vertical="top" wrapText="1"/>
    </xf>
    <xf numFmtId="0" fontId="0" fillId="0" borderId="16" xfId="0" applyBorder="1" applyAlignment="1"/>
    <xf numFmtId="0" fontId="0" fillId="0" borderId="0" xfId="0" applyBorder="1" applyAlignment="1"/>
    <xf numFmtId="0" fontId="0" fillId="0" borderId="12" xfId="0" applyBorder="1" applyAlignment="1"/>
    <xf numFmtId="0" fontId="0" fillId="0" borderId="16" xfId="0" applyFont="1" applyFill="1" applyBorder="1" applyAlignment="1"/>
    <xf numFmtId="0" fontId="0" fillId="0" borderId="0" xfId="0" applyFont="1" applyFill="1" applyBorder="1" applyAlignment="1"/>
    <xf numFmtId="0" fontId="0" fillId="0" borderId="12" xfId="0" applyFont="1" applyFill="1" applyBorder="1" applyAlignment="1"/>
    <xf numFmtId="0" fontId="42" fillId="0" borderId="16" xfId="0" applyFont="1" applyFill="1" applyBorder="1"/>
    <xf numFmtId="0" fontId="0" fillId="0" borderId="0" xfId="0" applyBorder="1"/>
    <xf numFmtId="0" fontId="0" fillId="0" borderId="0" xfId="0" applyFont="1" applyBorder="1" applyAlignment="1">
      <alignment horizontal="center"/>
    </xf>
    <xf numFmtId="3" fontId="0" fillId="0" borderId="0" xfId="0" applyNumberFormat="1" applyFont="1" applyBorder="1" applyAlignment="1">
      <alignment horizontal="center"/>
    </xf>
    <xf numFmtId="0" fontId="0" fillId="0" borderId="12" xfId="0" applyBorder="1"/>
    <xf numFmtId="0" fontId="0" fillId="0" borderId="16" xfId="0" applyFill="1" applyBorder="1"/>
    <xf numFmtId="0" fontId="0" fillId="0" borderId="16" xfId="0" applyFont="1" applyFill="1" applyBorder="1"/>
    <xf numFmtId="0" fontId="0" fillId="0" borderId="16" xfId="0" applyBorder="1"/>
    <xf numFmtId="0" fontId="42" fillId="0" borderId="0" xfId="0" applyFont="1" applyBorder="1" applyAlignment="1">
      <alignment wrapText="1"/>
    </xf>
    <xf numFmtId="0" fontId="0" fillId="0" borderId="19" xfId="0" applyBorder="1" applyAlignment="1">
      <alignment horizontal="center"/>
    </xf>
    <xf numFmtId="0" fontId="0" fillId="0" borderId="14" xfId="0" applyBorder="1" applyAlignment="1">
      <alignment horizontal="center"/>
    </xf>
    <xf numFmtId="3" fontId="0" fillId="0" borderId="16" xfId="0" applyNumberFormat="1" applyBorder="1" applyAlignment="1">
      <alignment horizontal="center"/>
    </xf>
    <xf numFmtId="3" fontId="0" fillId="0" borderId="0" xfId="0" applyNumberFormat="1" applyBorder="1" applyAlignment="1">
      <alignment horizontal="center"/>
    </xf>
    <xf numFmtId="0" fontId="0" fillId="0" borderId="0" xfId="0" applyBorder="1" applyAlignment="1">
      <alignment horizontal="center"/>
    </xf>
    <xf numFmtId="0" fontId="42" fillId="0" borderId="0" xfId="0" applyFont="1" applyBorder="1"/>
    <xf numFmtId="0" fontId="42" fillId="0" borderId="16" xfId="0" applyFont="1" applyBorder="1"/>
    <xf numFmtId="0" fontId="0" fillId="0" borderId="16" xfId="0" applyBorder="1" applyAlignment="1">
      <alignment horizontal="center"/>
    </xf>
    <xf numFmtId="165" fontId="0" fillId="0" borderId="0" xfId="1" applyNumberFormat="1" applyFont="1" applyBorder="1" applyAlignment="1">
      <alignment horizontal="center"/>
    </xf>
    <xf numFmtId="0" fontId="0" fillId="0" borderId="16" xfId="0" applyFont="1" applyBorder="1"/>
    <xf numFmtId="0" fontId="0" fillId="0" borderId="0" xfId="0" applyFont="1" applyBorder="1"/>
    <xf numFmtId="0" fontId="0" fillId="3" borderId="13" xfId="0" applyFont="1" applyFill="1" applyBorder="1" applyAlignment="1">
      <alignment vertical="top" wrapText="1"/>
    </xf>
    <xf numFmtId="0" fontId="0" fillId="0" borderId="19" xfId="0" applyBorder="1"/>
    <xf numFmtId="0" fontId="0" fillId="0" borderId="14" xfId="0" applyBorder="1"/>
    <xf numFmtId="0" fontId="0" fillId="0" borderId="15" xfId="0" applyBorder="1"/>
    <xf numFmtId="0" fontId="43" fillId="4" borderId="0" xfId="0" applyFont="1" applyFill="1" applyBorder="1"/>
    <xf numFmtId="0" fontId="44" fillId="4" borderId="0" xfId="0" applyFont="1" applyFill="1" applyBorder="1"/>
    <xf numFmtId="0" fontId="45" fillId="5" borderId="4" xfId="0" applyFont="1" applyFill="1" applyBorder="1" applyAlignment="1">
      <alignment horizontal="left" vertical="center" wrapText="1" indent="1"/>
    </xf>
    <xf numFmtId="0" fontId="45" fillId="5" borderId="8" xfId="0" applyFont="1" applyFill="1" applyBorder="1" applyAlignment="1">
      <alignment horizontal="left" vertical="center" wrapText="1" indent="1"/>
    </xf>
    <xf numFmtId="0" fontId="46" fillId="4" borderId="21" xfId="0" applyFont="1" applyFill="1" applyBorder="1" applyAlignment="1">
      <alignment vertical="center" wrapText="1"/>
    </xf>
    <xf numFmtId="0" fontId="46" fillId="4" borderId="24" xfId="0" applyFont="1" applyFill="1" applyBorder="1" applyAlignment="1">
      <alignment vertical="center" wrapText="1"/>
    </xf>
    <xf numFmtId="0" fontId="43" fillId="4" borderId="24" xfId="0" applyFont="1" applyFill="1" applyBorder="1" applyAlignment="1">
      <alignment vertical="center" wrapText="1"/>
    </xf>
    <xf numFmtId="0" fontId="46" fillId="4" borderId="24" xfId="0" applyFont="1" applyFill="1" applyBorder="1" applyAlignment="1">
      <alignment horizontal="justify" vertical="center" wrapText="1"/>
    </xf>
    <xf numFmtId="0" fontId="46" fillId="4" borderId="29" xfId="0" applyFont="1" applyFill="1" applyBorder="1" applyAlignment="1">
      <alignment vertical="center" wrapText="1"/>
    </xf>
    <xf numFmtId="0" fontId="43" fillId="4" borderId="0" xfId="0" applyFont="1" applyFill="1" applyBorder="1" applyAlignment="1">
      <alignment vertical="top" wrapText="1"/>
    </xf>
    <xf numFmtId="0" fontId="46" fillId="4" borderId="0" xfId="0" applyFont="1" applyFill="1" applyBorder="1" applyAlignment="1">
      <alignment horizontal="left" vertical="top" wrapText="1" indent="5"/>
    </xf>
    <xf numFmtId="0" fontId="46" fillId="4" borderId="0" xfId="0" applyFont="1" applyFill="1" applyBorder="1" applyAlignment="1">
      <alignment horizontal="left" vertical="top" wrapText="1"/>
    </xf>
    <xf numFmtId="0" fontId="46" fillId="4" borderId="21" xfId="0" applyFont="1" applyFill="1" applyBorder="1" applyAlignment="1">
      <alignment vertical="center"/>
    </xf>
    <xf numFmtId="0" fontId="46" fillId="4" borderId="24" xfId="0" applyFont="1" applyFill="1" applyBorder="1" applyAlignment="1">
      <alignment vertical="center"/>
    </xf>
    <xf numFmtId="0" fontId="46" fillId="4" borderId="29" xfId="0" applyFont="1" applyFill="1" applyBorder="1" applyAlignment="1">
      <alignment vertical="center"/>
    </xf>
    <xf numFmtId="0" fontId="46" fillId="4" borderId="0" xfId="0" applyFont="1" applyFill="1" applyBorder="1" applyAlignment="1">
      <alignment horizontal="justify" vertical="center" wrapText="1"/>
    </xf>
    <xf numFmtId="0" fontId="43" fillId="4" borderId="0" xfId="0" applyFont="1" applyFill="1" applyBorder="1" applyAlignment="1">
      <alignment vertical="center" wrapText="1"/>
    </xf>
    <xf numFmtId="0" fontId="46" fillId="4" borderId="0" xfId="0" applyFont="1" applyFill="1" applyBorder="1" applyAlignment="1">
      <alignment vertical="center" wrapText="1"/>
    </xf>
    <xf numFmtId="0" fontId="45" fillId="5" borderId="20" xfId="0" applyFont="1" applyFill="1" applyBorder="1" applyAlignment="1">
      <alignment vertical="center"/>
    </xf>
    <xf numFmtId="0" fontId="45" fillId="5" borderId="32" xfId="0" applyFont="1" applyFill="1" applyBorder="1" applyAlignment="1">
      <alignment vertical="center" wrapText="1"/>
    </xf>
    <xf numFmtId="0" fontId="45" fillId="5" borderId="19" xfId="0" applyFont="1" applyFill="1" applyBorder="1" applyAlignment="1">
      <alignment vertical="center"/>
    </xf>
    <xf numFmtId="0" fontId="46" fillId="5" borderId="33" xfId="0" applyFont="1" applyFill="1" applyBorder="1" applyAlignment="1">
      <alignment vertical="center" wrapText="1"/>
    </xf>
    <xf numFmtId="0" fontId="43" fillId="4" borderId="21" xfId="0" applyFont="1" applyFill="1" applyBorder="1" applyAlignment="1">
      <alignment vertical="center"/>
    </xf>
    <xf numFmtId="0" fontId="46" fillId="4" borderId="22" xfId="0" applyFont="1" applyFill="1" applyBorder="1" applyAlignment="1">
      <alignment vertical="center" wrapText="1"/>
    </xf>
    <xf numFmtId="0" fontId="46" fillId="4" borderId="34" xfId="0" applyFont="1" applyFill="1" applyBorder="1" applyAlignment="1">
      <alignment vertical="center" wrapText="1"/>
    </xf>
    <xf numFmtId="0" fontId="43" fillId="4" borderId="29" xfId="0" applyFont="1" applyFill="1" applyBorder="1" applyAlignment="1">
      <alignment vertical="center"/>
    </xf>
    <xf numFmtId="0" fontId="46" fillId="4" borderId="35" xfId="0" applyFont="1" applyFill="1" applyBorder="1" applyAlignment="1">
      <alignment vertical="center" wrapText="1"/>
    </xf>
    <xf numFmtId="0" fontId="46" fillId="4" borderId="36" xfId="0" applyFont="1" applyFill="1" applyBorder="1" applyAlignment="1">
      <alignment vertical="center" wrapText="1"/>
    </xf>
    <xf numFmtId="0" fontId="46" fillId="4" borderId="0" xfId="0" applyFont="1" applyFill="1" applyBorder="1" applyAlignment="1">
      <alignment vertical="center"/>
    </xf>
    <xf numFmtId="0" fontId="43" fillId="4" borderId="21" xfId="0" applyFont="1" applyFill="1" applyBorder="1" applyAlignment="1">
      <alignment vertical="center" wrapText="1"/>
    </xf>
    <xf numFmtId="0" fontId="43" fillId="4" borderId="24" xfId="0" applyFont="1" applyFill="1" applyBorder="1" applyAlignment="1">
      <alignment vertical="center"/>
    </xf>
    <xf numFmtId="0" fontId="43" fillId="4" borderId="0" xfId="0" applyFont="1" applyFill="1" applyBorder="1" applyAlignment="1">
      <alignment vertical="center"/>
    </xf>
    <xf numFmtId="0" fontId="46" fillId="4" borderId="0" xfId="0" applyFont="1" applyFill="1" applyBorder="1" applyAlignment="1">
      <alignment horizontal="left" vertical="center" wrapText="1" indent="5"/>
    </xf>
    <xf numFmtId="0" fontId="43" fillId="4" borderId="39" xfId="0" applyFont="1" applyFill="1" applyBorder="1" applyAlignment="1">
      <alignment vertical="center" wrapText="1"/>
    </xf>
    <xf numFmtId="0" fontId="43" fillId="4" borderId="42" xfId="0" applyFont="1" applyFill="1" applyBorder="1" applyAlignment="1">
      <alignment vertical="center"/>
    </xf>
    <xf numFmtId="0" fontId="43" fillId="4" borderId="29" xfId="0" applyFont="1" applyFill="1" applyBorder="1"/>
    <xf numFmtId="0" fontId="45" fillId="5" borderId="5" xfId="0" applyFont="1" applyFill="1" applyBorder="1" applyAlignment="1">
      <alignment horizontal="left" vertical="center" wrapText="1" indent="1"/>
    </xf>
    <xf numFmtId="0" fontId="45" fillId="5" borderId="5" xfId="0" applyFont="1" applyFill="1" applyBorder="1" applyAlignment="1">
      <alignment vertical="center" wrapText="1"/>
    </xf>
    <xf numFmtId="0" fontId="46" fillId="5" borderId="7" xfId="0" applyFont="1" applyFill="1" applyBorder="1" applyAlignment="1">
      <alignment horizontal="justify" vertical="center" wrapText="1"/>
    </xf>
    <xf numFmtId="0" fontId="45" fillId="5" borderId="0" xfId="0" applyFont="1" applyFill="1" applyBorder="1" applyAlignment="1">
      <alignment vertical="center" wrapText="1"/>
    </xf>
    <xf numFmtId="0" fontId="46" fillId="5" borderId="12" xfId="0" applyFont="1" applyFill="1" applyBorder="1" applyAlignment="1">
      <alignment horizontal="justify" vertical="center" wrapText="1"/>
    </xf>
    <xf numFmtId="0" fontId="43" fillId="4" borderId="21" xfId="0" applyFont="1" applyFill="1" applyBorder="1"/>
    <xf numFmtId="0" fontId="43" fillId="4" borderId="24" xfId="0" applyFont="1" applyFill="1" applyBorder="1"/>
    <xf numFmtId="0" fontId="43" fillId="4" borderId="43" xfId="0" applyFont="1" applyFill="1" applyBorder="1" applyAlignment="1">
      <alignment vertical="center"/>
    </xf>
    <xf numFmtId="0" fontId="46" fillId="4" borderId="5" xfId="0" applyFont="1" applyFill="1" applyBorder="1" applyAlignment="1">
      <alignment vertical="top" wrapText="1"/>
    </xf>
    <xf numFmtId="0" fontId="47" fillId="3" borderId="44" xfId="3" applyFont="1" applyFill="1" applyBorder="1" applyAlignment="1" applyProtection="1"/>
    <xf numFmtId="0" fontId="43" fillId="4" borderId="7" xfId="0" applyFont="1" applyFill="1" applyBorder="1"/>
    <xf numFmtId="0" fontId="45" fillId="4" borderId="0" xfId="0" applyFont="1" applyFill="1" applyBorder="1" applyAlignment="1">
      <alignment vertical="center" wrapText="1"/>
    </xf>
    <xf numFmtId="0" fontId="14" fillId="3" borderId="0" xfId="0" applyFont="1" applyFill="1" applyBorder="1" applyAlignment="1">
      <alignment horizontal="left" vertical="center" wrapText="1"/>
    </xf>
    <xf numFmtId="0" fontId="2" fillId="3" borderId="25" xfId="0" applyFont="1" applyFill="1" applyBorder="1"/>
    <xf numFmtId="0" fontId="0" fillId="3" borderId="25" xfId="0" applyFill="1" applyBorder="1"/>
    <xf numFmtId="0" fontId="26" fillId="3" borderId="25" xfId="0" applyFont="1" applyFill="1" applyBorder="1"/>
    <xf numFmtId="164" fontId="0" fillId="3" borderId="0" xfId="1" applyFont="1" applyFill="1" applyBorder="1"/>
    <xf numFmtId="0" fontId="0" fillId="3" borderId="2" xfId="0" applyFill="1" applyBorder="1" applyAlignment="1"/>
    <xf numFmtId="0" fontId="0" fillId="3" borderId="0" xfId="0" applyFill="1" applyBorder="1" applyAlignment="1">
      <alignment horizontal="left"/>
    </xf>
    <xf numFmtId="0" fontId="31" fillId="3" borderId="0" xfId="0" applyFont="1" applyFill="1"/>
    <xf numFmtId="164" fontId="26" fillId="3" borderId="0" xfId="1" applyFont="1" applyFill="1"/>
    <xf numFmtId="164" fontId="26" fillId="3" borderId="25" xfId="1" applyFont="1" applyFill="1" applyBorder="1"/>
    <xf numFmtId="164" fontId="26" fillId="3" borderId="0" xfId="1" applyFont="1" applyFill="1" applyBorder="1"/>
    <xf numFmtId="167" fontId="0" fillId="3" borderId="25" xfId="0" applyNumberFormat="1" applyFill="1" applyBorder="1" applyAlignment="1"/>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0" fillId="0" borderId="25" xfId="0" applyFont="1" applyBorder="1"/>
    <xf numFmtId="167" fontId="0" fillId="0" borderId="25" xfId="0" applyNumberFormat="1" applyFont="1" applyBorder="1" applyAlignment="1">
      <alignment horizontal="center"/>
    </xf>
    <xf numFmtId="0" fontId="26" fillId="0" borderId="25" xfId="0" applyFont="1" applyBorder="1"/>
    <xf numFmtId="166" fontId="0" fillId="3" borderId="0" xfId="1" applyNumberFormat="1" applyFont="1" applyFill="1" applyBorder="1" applyAlignment="1">
      <alignment horizontal="right" vertical="top" wrapText="1"/>
    </xf>
    <xf numFmtId="166" fontId="0" fillId="3" borderId="25" xfId="1" applyNumberFormat="1" applyFont="1" applyFill="1" applyBorder="1"/>
    <xf numFmtId="0" fontId="0" fillId="0" borderId="0" xfId="0" applyFont="1"/>
    <xf numFmtId="0" fontId="51" fillId="0" borderId="20" xfId="0" applyFont="1" applyBorder="1"/>
    <xf numFmtId="0" fontId="51" fillId="0" borderId="9" xfId="0" applyFont="1" applyBorder="1"/>
    <xf numFmtId="0" fontId="51" fillId="0" borderId="10" xfId="0" applyFont="1" applyBorder="1"/>
    <xf numFmtId="0" fontId="51" fillId="0" borderId="16" xfId="0" applyFont="1" applyBorder="1"/>
    <xf numFmtId="0" fontId="51" fillId="0" borderId="0" xfId="0" applyFont="1" applyBorder="1"/>
    <xf numFmtId="0" fontId="51" fillId="0" borderId="12" xfId="0" applyFont="1" applyBorder="1"/>
    <xf numFmtId="0" fontId="52" fillId="0" borderId="0" xfId="0" applyFont="1" applyBorder="1" applyAlignment="1">
      <alignment horizontal="center"/>
    </xf>
    <xf numFmtId="0" fontId="53" fillId="0" borderId="0" xfId="0" applyFont="1" applyBorder="1" applyAlignment="1">
      <alignment horizontal="center" vertical="center"/>
    </xf>
    <xf numFmtId="0" fontId="55" fillId="0" borderId="0" xfId="0" applyFont="1" applyBorder="1" applyAlignment="1">
      <alignment horizontal="center" vertical="center"/>
    </xf>
    <xf numFmtId="0" fontId="56" fillId="0" borderId="0" xfId="0" applyFont="1" applyBorder="1" applyAlignment="1">
      <alignment horizontal="center" vertical="center"/>
    </xf>
    <xf numFmtId="0" fontId="54" fillId="0" borderId="0" xfId="0" applyFont="1" applyBorder="1" applyAlignment="1">
      <alignment horizontal="center"/>
    </xf>
    <xf numFmtId="0" fontId="57" fillId="0" borderId="0" xfId="0" applyFont="1" applyBorder="1"/>
    <xf numFmtId="0" fontId="0" fillId="0" borderId="0" xfId="0" applyFont="1" applyAlignment="1"/>
    <xf numFmtId="0" fontId="50" fillId="0" borderId="0" xfId="6" applyFont="1" applyAlignment="1"/>
    <xf numFmtId="0" fontId="51" fillId="0" borderId="19" xfId="0" applyFont="1" applyBorder="1"/>
    <xf numFmtId="0" fontId="51" fillId="0" borderId="14" xfId="0" applyFont="1" applyBorder="1"/>
    <xf numFmtId="0" fontId="51" fillId="0" borderId="15" xfId="0" applyFont="1" applyBorder="1"/>
    <xf numFmtId="0" fontId="53"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58" fillId="0" borderId="0" xfId="0" applyFont="1" applyFill="1" applyBorder="1" applyAlignment="1">
      <alignment vertical="center" wrapText="1"/>
    </xf>
    <xf numFmtId="0" fontId="58" fillId="8" borderId="0" xfId="0" applyFont="1" applyFill="1" applyBorder="1" applyAlignment="1">
      <alignment horizontal="center" vertical="center" wrapText="1"/>
    </xf>
    <xf numFmtId="0" fontId="26" fillId="0" borderId="47"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7" borderId="48"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35" fillId="0" borderId="48" xfId="6" applyFill="1" applyBorder="1" applyAlignment="1">
      <alignment horizontal="center" vertical="center" wrapText="1"/>
    </xf>
    <xf numFmtId="0" fontId="35" fillId="0" borderId="49" xfId="6" applyFill="1" applyBorder="1" applyAlignment="1">
      <alignment horizontal="center" vertical="center" wrapText="1"/>
    </xf>
    <xf numFmtId="0" fontId="35" fillId="0" borderId="49" xfId="6" quotePrefix="1" applyFill="1" applyBorder="1" applyAlignment="1">
      <alignment horizontal="center" vertical="center" wrapText="1"/>
    </xf>
    <xf numFmtId="0" fontId="35" fillId="0" borderId="0" xfId="6" quotePrefix="1" applyFill="1" applyBorder="1" applyAlignment="1">
      <alignment horizontal="center" vertical="center" wrapText="1"/>
    </xf>
    <xf numFmtId="0" fontId="58" fillId="7" borderId="0" xfId="0" applyFont="1" applyFill="1" applyBorder="1" applyAlignment="1">
      <alignment horizontal="center" vertical="center" wrapText="1"/>
    </xf>
    <xf numFmtId="0" fontId="59"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1" fillId="0" borderId="0" xfId="3" applyFill="1" applyBorder="1" applyAlignment="1" applyProtection="1">
      <alignment horizontal="center" vertical="center" wrapText="1"/>
    </xf>
    <xf numFmtId="14" fontId="26" fillId="0" borderId="0" xfId="0"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0" fontId="60" fillId="0" borderId="0" xfId="6" quotePrefix="1" applyFont="1" applyFill="1" applyBorder="1" applyAlignment="1">
      <alignment horizontal="center" vertical="center" wrapText="1"/>
    </xf>
    <xf numFmtId="0" fontId="26" fillId="0" borderId="0" xfId="0" quotePrefix="1" applyFont="1" applyFill="1" applyBorder="1" applyAlignment="1">
      <alignment horizontal="center" vertical="center" wrapText="1"/>
    </xf>
    <xf numFmtId="0" fontId="31" fillId="9" borderId="0" xfId="0" applyFont="1" applyFill="1" applyBorder="1" applyAlignment="1">
      <alignment horizontal="center" vertical="center" wrapText="1"/>
    </xf>
    <xf numFmtId="0" fontId="30" fillId="9" borderId="0" xfId="0" quotePrefix="1" applyFont="1" applyFill="1" applyBorder="1" applyAlignment="1">
      <alignment horizontal="center" vertical="center" wrapText="1"/>
    </xf>
    <xf numFmtId="0" fontId="59" fillId="9" borderId="0" xfId="0" applyFont="1" applyFill="1" applyBorder="1" applyAlignment="1">
      <alignment horizontal="center" vertical="center" wrapText="1"/>
    </xf>
    <xf numFmtId="0" fontId="2" fillId="9" borderId="0" xfId="0" applyFont="1" applyFill="1" applyBorder="1" applyAlignment="1">
      <alignment horizontal="center" vertical="center" wrapText="1"/>
    </xf>
    <xf numFmtId="3" fontId="26" fillId="0" borderId="0" xfId="0" quotePrefix="1" applyNumberFormat="1" applyFont="1" applyFill="1" applyBorder="1" applyAlignment="1">
      <alignment horizontal="center" vertical="center" wrapText="1"/>
    </xf>
    <xf numFmtId="0" fontId="28" fillId="0" borderId="0" xfId="0" quotePrefix="1" applyFont="1" applyFill="1" applyBorder="1" applyAlignment="1">
      <alignment horizontal="center" vertical="center" wrapText="1"/>
    </xf>
    <xf numFmtId="168" fontId="26" fillId="0" borderId="0" xfId="2" applyNumberFormat="1" applyFont="1" applyFill="1" applyBorder="1" applyAlignment="1">
      <alignment horizontal="center" vertical="center" wrapText="1"/>
    </xf>
    <xf numFmtId="10" fontId="26" fillId="0" borderId="0" xfId="0" quotePrefix="1" applyNumberFormat="1" applyFont="1" applyFill="1" applyBorder="1" applyAlignment="1">
      <alignment horizontal="center" vertical="center" wrapText="1"/>
    </xf>
    <xf numFmtId="3" fontId="26" fillId="0" borderId="0" xfId="0" applyNumberFormat="1" applyFont="1" applyFill="1" applyBorder="1" applyAlignment="1">
      <alignment horizontal="center" vertical="center" wrapText="1"/>
    </xf>
    <xf numFmtId="0" fontId="26" fillId="0" borderId="0" xfId="0" quotePrefix="1" applyFont="1" applyFill="1" applyBorder="1" applyAlignment="1">
      <alignment horizontal="right" vertical="center" wrapText="1"/>
    </xf>
    <xf numFmtId="9" fontId="26" fillId="0" borderId="0" xfId="2" quotePrefix="1" applyFont="1" applyFill="1" applyBorder="1" applyAlignment="1">
      <alignment horizontal="center" vertical="center" wrapText="1"/>
    </xf>
    <xf numFmtId="0" fontId="61" fillId="0" borderId="0" xfId="0" applyFont="1" applyFill="1" applyBorder="1" applyAlignment="1">
      <alignment horizontal="center" vertical="center" wrapText="1"/>
    </xf>
    <xf numFmtId="0" fontId="62" fillId="9" borderId="0" xfId="0" applyFont="1" applyFill="1" applyBorder="1" applyAlignment="1">
      <alignment horizontal="center" vertical="center" wrapText="1"/>
    </xf>
    <xf numFmtId="4" fontId="26"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2" fontId="26"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9" fontId="26" fillId="0" borderId="0" xfId="2" applyFont="1" applyFill="1" applyBorder="1" applyAlignment="1">
      <alignment horizontal="center" vertical="center" wrapText="1"/>
    </xf>
    <xf numFmtId="1" fontId="31" fillId="9" borderId="0" xfId="0" applyNumberFormat="1" applyFont="1" applyFill="1" applyBorder="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8" fillId="0" borderId="0" xfId="0"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5" fillId="0" borderId="0" xfId="6" applyFill="1" applyBorder="1" applyAlignment="1">
      <alignment horizontal="center" vertical="center" wrapText="1"/>
    </xf>
    <xf numFmtId="0" fontId="64" fillId="0" borderId="0" xfId="0" applyFont="1" applyFill="1" applyBorder="1" applyAlignment="1">
      <alignment horizontal="center" vertical="center" wrapText="1"/>
    </xf>
    <xf numFmtId="0" fontId="26" fillId="0" borderId="0" xfId="0" applyFont="1" applyFill="1" applyBorder="1" applyAlignment="1">
      <alignment horizontal="right" vertical="center" wrapText="1"/>
    </xf>
    <xf numFmtId="0" fontId="48" fillId="0" borderId="0" xfId="0" applyFont="1" applyFill="1" applyBorder="1" applyAlignment="1">
      <alignment horizontal="center" vertical="center" wrapText="1"/>
    </xf>
    <xf numFmtId="168" fontId="48" fillId="0" borderId="0" xfId="2" applyNumberFormat="1" applyFont="1" applyFill="1" applyBorder="1" applyAlignment="1">
      <alignment horizontal="center" vertical="center" wrapText="1"/>
    </xf>
    <xf numFmtId="10" fontId="26" fillId="0" borderId="0" xfId="2" applyNumberFormat="1" applyFont="1" applyFill="1" applyBorder="1" applyAlignment="1">
      <alignment horizontal="center" vertical="center" wrapText="1"/>
    </xf>
    <xf numFmtId="9" fontId="26" fillId="0" borderId="0" xfId="0" applyNumberFormat="1" applyFont="1" applyFill="1" applyBorder="1" applyAlignment="1">
      <alignment horizontal="center" vertical="center" wrapText="1"/>
    </xf>
    <xf numFmtId="10" fontId="61" fillId="0" borderId="0" xfId="0" applyNumberFormat="1" applyFont="1" applyFill="1" applyBorder="1" applyAlignment="1">
      <alignment horizontal="center" vertical="center" wrapText="1"/>
    </xf>
    <xf numFmtId="168" fontId="26" fillId="0" borderId="0" xfId="0" applyNumberFormat="1" applyFont="1" applyFill="1" applyBorder="1" applyAlignment="1">
      <alignment horizontal="center" vertical="center" wrapText="1"/>
    </xf>
    <xf numFmtId="0" fontId="31" fillId="10" borderId="0" xfId="0" applyFont="1" applyFill="1" applyBorder="1" applyAlignment="1">
      <alignment horizontal="center" vertical="center" wrapText="1"/>
    </xf>
    <xf numFmtId="0" fontId="65" fillId="10" borderId="0" xfId="0" quotePrefix="1" applyFont="1" applyFill="1" applyBorder="1" applyAlignment="1">
      <alignment horizontal="center" vertical="center" wrapText="1"/>
    </xf>
    <xf numFmtId="0" fontId="2" fillId="10" borderId="0" xfId="0" applyFont="1" applyFill="1" applyBorder="1" applyAlignment="1">
      <alignment horizontal="center" vertical="center" wrapText="1"/>
    </xf>
    <xf numFmtId="0" fontId="30" fillId="0" borderId="0" xfId="0" quotePrefix="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0" fontId="0" fillId="0" borderId="0" xfId="0" applyAlignment="1">
      <alignment horizontal="center"/>
    </xf>
    <xf numFmtId="168" fontId="26" fillId="0" borderId="0" xfId="0" quotePrefix="1" applyNumberFormat="1" applyFont="1" applyFill="1" applyBorder="1" applyAlignment="1">
      <alignment horizontal="center" vertical="center" wrapText="1"/>
    </xf>
    <xf numFmtId="168" fontId="26" fillId="0" borderId="0" xfId="2" quotePrefix="1" applyNumberFormat="1" applyFont="1" applyFill="1" applyBorder="1" applyAlignment="1">
      <alignment horizontal="center" vertical="center" wrapText="1"/>
    </xf>
    <xf numFmtId="165" fontId="26" fillId="0" borderId="0" xfId="1" applyNumberFormat="1" applyFont="1" applyFill="1" applyBorder="1" applyAlignment="1">
      <alignment horizontal="center" vertical="center" wrapText="1"/>
    </xf>
    <xf numFmtId="0" fontId="42" fillId="0" borderId="0" xfId="0" applyFont="1" applyBorder="1" applyAlignment="1"/>
    <xf numFmtId="169" fontId="26" fillId="0" borderId="0" xfId="0" quotePrefix="1" applyNumberFormat="1" applyFont="1" applyFill="1" applyBorder="1" applyAlignment="1">
      <alignment horizontal="center" vertical="center" wrapText="1"/>
    </xf>
    <xf numFmtId="0" fontId="21" fillId="3" borderId="0" xfId="3" applyFill="1" applyAlignment="1" applyProtection="1"/>
    <xf numFmtId="0" fontId="31" fillId="0" borderId="0" xfId="0" applyFont="1" applyFill="1" applyBorder="1" applyAlignment="1">
      <alignment horizontal="center" vertical="center" wrapText="1"/>
    </xf>
    <xf numFmtId="14" fontId="68" fillId="0" borderId="0" xfId="0" applyNumberFormat="1" applyFont="1" applyFill="1" applyBorder="1" applyAlignment="1">
      <alignment horizontal="center" vertical="center" wrapText="1"/>
    </xf>
    <xf numFmtId="0" fontId="69" fillId="0" borderId="0" xfId="0" applyFont="1" applyFill="1" applyBorder="1" applyAlignment="1">
      <alignment horizontal="center" vertical="center"/>
    </xf>
    <xf numFmtId="0" fontId="31" fillId="9" borderId="0" xfId="0" quotePrefix="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0" fontId="26" fillId="0" borderId="0" xfId="0" applyFont="1" applyFill="1" applyBorder="1" applyAlignment="1" applyProtection="1">
      <alignment horizontal="center" vertical="center" wrapText="1"/>
    </xf>
    <xf numFmtId="0" fontId="28" fillId="0" borderId="0" xfId="0" quotePrefix="1" applyFont="1" applyFill="1" applyBorder="1" applyAlignment="1">
      <alignment horizontal="right" vertical="center" wrapText="1"/>
    </xf>
    <xf numFmtId="9" fontId="0" fillId="0" borderId="0" xfId="0" quotePrefix="1" applyNumberFormat="1" applyFont="1" applyFill="1" applyBorder="1" applyAlignment="1">
      <alignment horizontal="center" vertical="center" wrapText="1"/>
    </xf>
    <xf numFmtId="167" fontId="26" fillId="0" borderId="0" xfId="0" applyNumberFormat="1" applyFont="1" applyFill="1" applyBorder="1" applyAlignment="1">
      <alignment horizontal="center" vertical="center" wrapText="1"/>
    </xf>
    <xf numFmtId="17" fontId="69" fillId="0" borderId="0" xfId="0" applyNumberFormat="1" applyFont="1" applyBorder="1" applyAlignment="1">
      <alignment horizontal="center"/>
    </xf>
    <xf numFmtId="14" fontId="21" fillId="0" borderId="0" xfId="3" applyNumberFormat="1" applyFill="1" applyBorder="1" applyAlignment="1" applyProtection="1">
      <alignment horizontal="center" vertical="center" wrapText="1"/>
    </xf>
    <xf numFmtId="0" fontId="21" fillId="0" borderId="49" xfId="3" quotePrefix="1" applyFill="1" applyBorder="1" applyAlignment="1" applyProtection="1">
      <alignment horizontal="center" vertical="center" wrapText="1"/>
    </xf>
    <xf numFmtId="0" fontId="21" fillId="0" borderId="50" xfId="3" quotePrefix="1" applyFill="1" applyBorder="1" applyAlignment="1" applyProtection="1">
      <alignment horizontal="center" vertical="center" wrapText="1"/>
    </xf>
    <xf numFmtId="0" fontId="71" fillId="0" borderId="0" xfId="0" applyFont="1" applyAlignment="1">
      <alignment horizontal="center" vertical="center"/>
    </xf>
    <xf numFmtId="0" fontId="72" fillId="0" borderId="0" xfId="0" applyFont="1" applyAlignment="1">
      <alignment vertical="center" wrapText="1"/>
    </xf>
    <xf numFmtId="0" fontId="73" fillId="0" borderId="0" xfId="0" applyFont="1" applyAlignment="1">
      <alignment horizontal="left" vertical="center" wrapText="1"/>
    </xf>
    <xf numFmtId="0" fontId="74" fillId="0" borderId="0" xfId="0" applyFont="1" applyFill="1" applyAlignment="1">
      <alignment wrapText="1"/>
    </xf>
    <xf numFmtId="0" fontId="72" fillId="0" borderId="0" xfId="0" applyFont="1" applyAlignment="1">
      <alignment horizontal="left" vertical="center" wrapText="1"/>
    </xf>
    <xf numFmtId="0" fontId="76" fillId="0" borderId="0" xfId="0" applyFont="1" applyAlignment="1">
      <alignment vertical="center" wrapText="1"/>
    </xf>
    <xf numFmtId="0" fontId="77" fillId="0" borderId="0" xfId="0" applyFont="1" applyAlignment="1">
      <alignment horizontal="left" vertical="center" wrapText="1"/>
    </xf>
    <xf numFmtId="0" fontId="77" fillId="0" borderId="0" xfId="0" applyFont="1" applyAlignment="1">
      <alignment wrapText="1"/>
    </xf>
    <xf numFmtId="0" fontId="74" fillId="0" borderId="0" xfId="0" applyFont="1" applyAlignment="1">
      <alignment vertical="center" wrapText="1"/>
    </xf>
    <xf numFmtId="0" fontId="78" fillId="0" borderId="0" xfId="0" applyFont="1" applyAlignment="1">
      <alignment vertical="center" wrapText="1"/>
    </xf>
    <xf numFmtId="0" fontId="74" fillId="0" borderId="0" xfId="0" applyFont="1" applyAlignment="1">
      <alignment wrapText="1"/>
    </xf>
    <xf numFmtId="0" fontId="77" fillId="0" borderId="0" xfId="0" applyFont="1" applyAlignment="1">
      <alignment vertical="center" wrapText="1"/>
    </xf>
    <xf numFmtId="0" fontId="77" fillId="0" borderId="0" xfId="0" applyFont="1" applyFill="1" applyAlignment="1">
      <alignment wrapText="1"/>
    </xf>
    <xf numFmtId="167" fontId="9" fillId="3" borderId="1" xfId="0" applyNumberFormat="1" applyFont="1" applyFill="1" applyBorder="1" applyAlignment="1">
      <alignment vertical="center"/>
    </xf>
    <xf numFmtId="9" fontId="9" fillId="3" borderId="1" xfId="2" applyFont="1" applyFill="1" applyBorder="1" applyAlignment="1">
      <alignment vertical="center"/>
    </xf>
    <xf numFmtId="9" fontId="26" fillId="3" borderId="0" xfId="2" applyFont="1" applyFill="1" applyBorder="1" applyAlignment="1">
      <alignment vertical="center"/>
    </xf>
    <xf numFmtId="166" fontId="26" fillId="3" borderId="0" xfId="1" applyNumberFormat="1" applyFont="1" applyFill="1" applyBorder="1" applyAlignment="1">
      <alignment horizontal="center" vertical="center"/>
    </xf>
    <xf numFmtId="9" fontId="0" fillId="0" borderId="25" xfId="2" applyFont="1" applyBorder="1" applyAlignment="1">
      <alignment horizontal="center"/>
    </xf>
    <xf numFmtId="0" fontId="35" fillId="0" borderId="0" xfId="6" applyAlignment="1">
      <alignment horizontal="center"/>
    </xf>
    <xf numFmtId="170" fontId="2" fillId="3" borderId="2" xfId="1" applyNumberFormat="1" applyFont="1" applyFill="1" applyBorder="1"/>
    <xf numFmtId="0" fontId="26" fillId="0" borderId="0" xfId="0" applyFont="1" applyAlignment="1">
      <alignment horizontal="center" vertical="center" wrapText="1"/>
    </xf>
    <xf numFmtId="0" fontId="26" fillId="0" borderId="0" xfId="0" quotePrefix="1" applyFont="1" applyAlignment="1">
      <alignment horizontal="center" vertical="center" wrapText="1"/>
    </xf>
    <xf numFmtId="0" fontId="31" fillId="9" borderId="0" xfId="0" applyFont="1" applyFill="1" applyAlignment="1">
      <alignment horizontal="center" vertical="center" wrapText="1"/>
    </xf>
    <xf numFmtId="0" fontId="28" fillId="0" borderId="0" xfId="0" applyFont="1" applyAlignment="1">
      <alignment horizontal="right" vertical="center" wrapText="1"/>
    </xf>
    <xf numFmtId="0" fontId="0" fillId="0" borderId="0" xfId="0" applyAlignment="1">
      <alignment horizontal="center" vertical="center" wrapText="1"/>
    </xf>
    <xf numFmtId="0" fontId="31" fillId="0" borderId="0" xfId="0" applyFont="1" applyAlignment="1">
      <alignment horizontal="center" vertical="center" wrapText="1"/>
    </xf>
    <xf numFmtId="168" fontId="26" fillId="0" borderId="0" xfId="0" applyNumberFormat="1" applyFont="1" applyAlignment="1">
      <alignment horizontal="center" vertical="center" wrapText="1"/>
    </xf>
    <xf numFmtId="0" fontId="28" fillId="0" borderId="0" xfId="0" applyFont="1" applyAlignment="1">
      <alignment horizontal="center" vertical="center" wrapText="1"/>
    </xf>
    <xf numFmtId="168" fontId="0" fillId="0" borderId="0" xfId="0" applyNumberFormat="1" applyAlignment="1">
      <alignment horizontal="center" vertical="center"/>
    </xf>
    <xf numFmtId="0" fontId="26" fillId="0" borderId="51" xfId="0" applyFont="1" applyBorder="1" applyAlignment="1">
      <alignment horizontal="center" vertical="center" wrapText="1"/>
    </xf>
    <xf numFmtId="0" fontId="0" fillId="0" borderId="52" xfId="0" applyBorder="1"/>
    <xf numFmtId="0" fontId="26" fillId="0" borderId="54"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52" xfId="0" applyFont="1" applyBorder="1" applyAlignment="1">
      <alignment horizontal="center" vertical="center" wrapText="1"/>
    </xf>
    <xf numFmtId="0" fontId="58" fillId="0" borderId="0" xfId="0" applyFont="1" applyAlignment="1">
      <alignment horizontal="center" vertical="center" wrapText="1"/>
    </xf>
    <xf numFmtId="0" fontId="58" fillId="0" borderId="0" xfId="0" applyFont="1" applyAlignment="1">
      <alignment vertical="center" wrapText="1"/>
    </xf>
    <xf numFmtId="0" fontId="26" fillId="0" borderId="47" xfId="0" applyFont="1" applyBorder="1" applyAlignment="1">
      <alignment horizontal="center" vertical="center" wrapText="1"/>
    </xf>
    <xf numFmtId="0" fontId="58" fillId="8" borderId="0" xfId="0" applyFont="1" applyFill="1" applyAlignment="1">
      <alignment horizontal="center" vertical="center" wrapText="1"/>
    </xf>
    <xf numFmtId="0" fontId="0" fillId="0" borderId="46" xfId="0" applyBorder="1" applyAlignment="1">
      <alignment horizontal="center" vertical="center" wrapText="1"/>
    </xf>
    <xf numFmtId="0" fontId="69" fillId="0" borderId="0" xfId="0" applyFont="1" applyAlignment="1">
      <alignment horizontal="center" vertical="center"/>
    </xf>
    <xf numFmtId="0" fontId="53" fillId="0" borderId="0" xfId="0" applyFont="1" applyAlignment="1">
      <alignment horizontal="left" vertical="center"/>
    </xf>
    <xf numFmtId="168" fontId="26" fillId="0" borderId="0" xfId="0" quotePrefix="1" applyNumberFormat="1" applyFont="1" applyAlignment="1">
      <alignment horizontal="center" vertical="center" wrapText="1"/>
    </xf>
    <xf numFmtId="169" fontId="26" fillId="0" borderId="0" xfId="0" applyNumberFormat="1" applyFont="1" applyAlignment="1">
      <alignment horizontal="center" vertical="center" wrapText="1"/>
    </xf>
    <xf numFmtId="0" fontId="59" fillId="0" borderId="0" xfId="0" applyFont="1" applyAlignment="1">
      <alignment horizontal="center" vertical="center" wrapText="1"/>
    </xf>
    <xf numFmtId="0" fontId="35" fillId="0" borderId="57" xfId="6" applyFill="1" applyBorder="1" applyAlignment="1">
      <alignment horizontal="center" vertical="center" wrapText="1"/>
    </xf>
    <xf numFmtId="0" fontId="30" fillId="9" borderId="0" xfId="0" quotePrefix="1" applyFont="1" applyFill="1" applyAlignment="1">
      <alignment horizontal="center" vertical="center" wrapText="1"/>
    </xf>
    <xf numFmtId="0" fontId="59" fillId="9" borderId="0" xfId="0" applyFont="1" applyFill="1" applyAlignment="1">
      <alignment horizontal="center" vertical="center" wrapText="1"/>
    </xf>
    <xf numFmtId="0" fontId="2" fillId="9" borderId="0" xfId="0" applyFont="1" applyFill="1" applyAlignment="1">
      <alignment horizontal="center" vertical="center" wrapText="1"/>
    </xf>
    <xf numFmtId="0" fontId="0" fillId="0" borderId="0" xfId="0" quotePrefix="1" applyAlignment="1">
      <alignment horizontal="center"/>
    </xf>
    <xf numFmtId="168" fontId="26" fillId="0" borderId="0" xfId="2" applyNumberFormat="1" applyFont="1" applyAlignment="1">
      <alignment horizontal="center" vertical="center" wrapText="1"/>
    </xf>
    <xf numFmtId="0" fontId="30" fillId="9" borderId="0" xfId="0" applyFont="1" applyFill="1" applyAlignment="1">
      <alignment horizontal="center" vertical="center" wrapText="1"/>
    </xf>
    <xf numFmtId="3" fontId="26" fillId="0" borderId="0" xfId="0" applyNumberFormat="1" applyFont="1" applyAlignment="1">
      <alignment horizontal="center" vertical="center" wrapText="1"/>
    </xf>
    <xf numFmtId="0" fontId="26" fillId="0" borderId="0" xfId="0" applyFont="1" applyAlignment="1" applyProtection="1">
      <alignment horizontal="center" vertical="center" wrapText="1"/>
      <protection locked="0"/>
    </xf>
    <xf numFmtId="1" fontId="26" fillId="0" borderId="0" xfId="0" applyNumberFormat="1" applyFont="1" applyAlignment="1">
      <alignment horizontal="center" vertical="center" wrapText="1"/>
    </xf>
    <xf numFmtId="0" fontId="21" fillId="0" borderId="0" xfId="3" applyAlignment="1" applyProtection="1">
      <alignment horizontal="center" vertical="center" wrapText="1"/>
    </xf>
    <xf numFmtId="0" fontId="58" fillId="7" borderId="0" xfId="0" applyFont="1" applyFill="1" applyAlignment="1">
      <alignment horizontal="center" vertical="center" wrapText="1"/>
    </xf>
    <xf numFmtId="0" fontId="35" fillId="0" borderId="0" xfId="6" quotePrefix="1" applyAlignment="1">
      <alignment horizontal="center" vertical="center" wrapText="1"/>
    </xf>
    <xf numFmtId="0" fontId="2" fillId="0" borderId="0" xfId="0" applyFont="1" applyAlignment="1">
      <alignment horizontal="center" vertical="center" wrapText="1"/>
    </xf>
    <xf numFmtId="0" fontId="35" fillId="0" borderId="60" xfId="6" applyBorder="1" applyAlignment="1" applyProtection="1">
      <alignment vertical="center" wrapText="1"/>
      <protection locked="0"/>
    </xf>
    <xf numFmtId="0" fontId="35" fillId="0" borderId="0" xfId="6" applyAlignment="1">
      <alignment vertical="center" wrapText="1"/>
    </xf>
    <xf numFmtId="0" fontId="0" fillId="0" borderId="51" xfId="0" applyBorder="1"/>
    <xf numFmtId="0" fontId="31" fillId="0" borderId="0" xfId="0" applyFont="1" applyAlignment="1">
      <alignment vertical="center" wrapText="1"/>
    </xf>
    <xf numFmtId="168" fontId="26" fillId="0" borderId="0" xfId="0" applyNumberFormat="1" applyFont="1" applyAlignment="1" applyProtection="1">
      <alignment horizontal="center" vertical="center" wrapText="1"/>
      <protection locked="0"/>
    </xf>
    <xf numFmtId="0" fontId="58" fillId="7" borderId="0" xfId="0" applyFont="1" applyFill="1" applyAlignment="1">
      <alignment horizontal="center" vertical="center" wrapText="1"/>
    </xf>
    <xf numFmtId="0" fontId="26" fillId="0" borderId="0" xfId="0" applyFont="1" applyAlignment="1" applyProtection="1">
      <alignment horizontal="center" vertical="center" wrapText="1"/>
      <protection locked="0"/>
    </xf>
    <xf numFmtId="0" fontId="58" fillId="7" borderId="0" xfId="0" applyFont="1" applyFill="1" applyAlignment="1">
      <alignment horizontal="center" vertical="center" wrapText="1"/>
    </xf>
    <xf numFmtId="0" fontId="35" fillId="0" borderId="51" xfId="6" quotePrefix="1" applyBorder="1" applyAlignment="1">
      <alignment horizontal="center" vertical="center" wrapText="1"/>
    </xf>
    <xf numFmtId="3" fontId="26" fillId="0" borderId="0" xfId="0" quotePrefix="1" applyNumberFormat="1" applyFont="1" applyAlignment="1" applyProtection="1">
      <alignment horizontal="center" vertical="center" wrapText="1"/>
      <protection locked="0"/>
    </xf>
    <xf numFmtId="9" fontId="26" fillId="0" borderId="0" xfId="0" quotePrefix="1" applyNumberFormat="1" applyFont="1" applyAlignment="1">
      <alignment horizontal="center" vertical="center" wrapText="1"/>
    </xf>
    <xf numFmtId="3" fontId="26" fillId="0" borderId="0" xfId="0" quotePrefix="1" applyNumberFormat="1" applyFont="1" applyAlignment="1">
      <alignment horizontal="center" vertical="center" wrapText="1"/>
    </xf>
    <xf numFmtId="0" fontId="26" fillId="0" borderId="0" xfId="0" quotePrefix="1" applyFont="1" applyAlignment="1" applyProtection="1">
      <alignment horizontal="center" vertical="center" wrapText="1"/>
      <protection locked="0"/>
    </xf>
    <xf numFmtId="3" fontId="26" fillId="0" borderId="0" xfId="0" applyNumberFormat="1" applyFont="1" applyAlignment="1" applyProtection="1">
      <alignment horizontal="center" vertical="center" wrapText="1"/>
      <protection locked="0"/>
    </xf>
    <xf numFmtId="0" fontId="26" fillId="0" borderId="0" xfId="0" applyFont="1" applyAlignment="1">
      <alignment horizontal="right" vertical="center" wrapText="1"/>
    </xf>
    <xf numFmtId="9" fontId="26" fillId="0" borderId="0" xfId="2" applyFont="1" applyAlignment="1">
      <alignment horizontal="center" vertical="center" wrapText="1"/>
    </xf>
    <xf numFmtId="0" fontId="28" fillId="0" borderId="0" xfId="0" applyFont="1" applyAlignment="1" applyProtection="1">
      <alignment horizontal="right" vertical="center" wrapText="1"/>
      <protection locked="0"/>
    </xf>
    <xf numFmtId="169" fontId="26" fillId="0" borderId="0" xfId="0" applyNumberFormat="1" applyFont="1" applyAlignment="1" applyProtection="1">
      <alignment horizontal="center" vertical="center" wrapText="1"/>
      <protection locked="0"/>
    </xf>
    <xf numFmtId="169" fontId="61" fillId="0" borderId="0" xfId="0" applyNumberFormat="1" applyFont="1" applyAlignment="1" applyProtection="1">
      <alignment horizontal="center" vertical="center" wrapText="1"/>
      <protection locked="0"/>
    </xf>
    <xf numFmtId="0" fontId="61" fillId="0" borderId="0" xfId="0" applyFont="1" applyAlignment="1">
      <alignment horizontal="center" vertical="center" wrapText="1"/>
    </xf>
    <xf numFmtId="1" fontId="26" fillId="0" borderId="0" xfId="0" applyNumberFormat="1" applyFont="1" applyAlignment="1" applyProtection="1">
      <alignment horizontal="center" vertical="center" wrapText="1"/>
      <protection locked="0"/>
    </xf>
    <xf numFmtId="9" fontId="26" fillId="0" borderId="0" xfId="0" applyNumberFormat="1" applyFont="1" applyAlignment="1">
      <alignment horizontal="center" vertical="center" wrapText="1"/>
    </xf>
    <xf numFmtId="0" fontId="28" fillId="0" borderId="0" xfId="0" applyFont="1" applyAlignment="1" applyProtection="1">
      <alignment horizontal="center" vertical="center" wrapText="1"/>
      <protection locked="0"/>
    </xf>
    <xf numFmtId="168" fontId="26" fillId="0" borderId="0" xfId="2" applyNumberFormat="1" applyFont="1" applyAlignment="1" applyProtection="1">
      <alignment horizontal="center" vertical="center" wrapText="1"/>
      <protection locked="0"/>
    </xf>
    <xf numFmtId="0" fontId="48" fillId="0" borderId="0" xfId="0" applyFont="1" applyAlignment="1">
      <alignment horizontal="center" vertical="center" wrapText="1"/>
    </xf>
    <xf numFmtId="168" fontId="48" fillId="0" borderId="0" xfId="2" applyNumberFormat="1" applyFont="1" applyAlignment="1">
      <alignment horizontal="center" vertical="center" wrapText="1"/>
    </xf>
    <xf numFmtId="9" fontId="26" fillId="0" borderId="0" xfId="2" applyFont="1" applyAlignment="1" applyProtection="1">
      <alignment horizontal="center" vertical="center" wrapText="1"/>
      <protection locked="0"/>
    </xf>
    <xf numFmtId="9" fontId="0" fillId="0" borderId="0" xfId="2" applyFont="1" applyAlignment="1">
      <alignment horizontal="center" vertical="center" wrapText="1"/>
    </xf>
    <xf numFmtId="0" fontId="0" fillId="0" borderId="0" xfId="0" quotePrefix="1" applyAlignment="1">
      <alignment horizontal="center" vertical="center" wrapText="1"/>
    </xf>
    <xf numFmtId="10" fontId="26" fillId="0" borderId="0" xfId="2" applyNumberFormat="1" applyFont="1" applyAlignment="1" applyProtection="1">
      <alignment horizontal="center" vertical="center" wrapText="1"/>
      <protection locked="0"/>
    </xf>
    <xf numFmtId="10" fontId="0" fillId="0" borderId="0" xfId="2" applyNumberFormat="1" applyFont="1" applyAlignment="1">
      <alignment horizontal="center" vertical="center" wrapText="1"/>
    </xf>
    <xf numFmtId="9" fontId="28" fillId="0" borderId="0" xfId="2" applyFont="1" applyAlignment="1">
      <alignment horizontal="center" vertical="center" wrapText="1"/>
    </xf>
    <xf numFmtId="168" fontId="0" fillId="0" borderId="0" xfId="2" applyNumberFormat="1" applyFont="1" applyAlignment="1">
      <alignment horizontal="center" vertical="center" wrapText="1"/>
    </xf>
    <xf numFmtId="0" fontId="31" fillId="10" borderId="0" xfId="0" applyFont="1" applyFill="1" applyAlignment="1">
      <alignment horizontal="center" vertical="center" wrapText="1"/>
    </xf>
    <xf numFmtId="0" fontId="65" fillId="10" borderId="0" xfId="0" applyFont="1" applyFill="1" applyAlignment="1">
      <alignment horizontal="center" vertical="center" wrapText="1"/>
    </xf>
    <xf numFmtId="0" fontId="30" fillId="10" borderId="0" xfId="0" applyFont="1" applyFill="1" applyAlignment="1">
      <alignment horizontal="center" vertical="center" wrapText="1"/>
    </xf>
    <xf numFmtId="168" fontId="31" fillId="0" borderId="0" xfId="0" applyNumberFormat="1" applyFont="1" applyAlignment="1">
      <alignment horizontal="center" vertical="center" wrapText="1"/>
    </xf>
    <xf numFmtId="168" fontId="2" fillId="0" borderId="0" xfId="0" applyNumberFormat="1" applyFont="1" applyAlignment="1">
      <alignment horizontal="center" vertical="center" wrapText="1"/>
    </xf>
    <xf numFmtId="0" fontId="30" fillId="0" borderId="0" xfId="0" quotePrefix="1" applyFont="1" applyAlignment="1">
      <alignment horizontal="center" vertical="center" wrapText="1"/>
    </xf>
    <xf numFmtId="0" fontId="26" fillId="0" borderId="0" xfId="0" quotePrefix="1" applyFont="1" applyAlignment="1">
      <alignment horizontal="right" vertical="center" wrapText="1"/>
    </xf>
    <xf numFmtId="9" fontId="26" fillId="0" borderId="0" xfId="2" quotePrefix="1" applyFont="1" applyAlignment="1">
      <alignment horizontal="center" vertical="center" wrapText="1"/>
    </xf>
    <xf numFmtId="10" fontId="26" fillId="0" borderId="0" xfId="0" applyNumberFormat="1" applyFont="1" applyAlignment="1">
      <alignment horizontal="center" vertical="center" wrapText="1"/>
    </xf>
    <xf numFmtId="10" fontId="26" fillId="0" borderId="0" xfId="0" quotePrefix="1" applyNumberFormat="1" applyFont="1" applyAlignment="1">
      <alignment horizontal="center" vertical="center" wrapText="1"/>
    </xf>
    <xf numFmtId="168" fontId="26" fillId="0" borderId="0" xfId="2" quotePrefix="1"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49" fillId="7" borderId="0" xfId="0" applyFont="1" applyFill="1" applyAlignment="1">
      <alignment horizontal="center" vertical="center" wrapText="1"/>
    </xf>
    <xf numFmtId="0" fontId="66" fillId="0" borderId="0" xfId="0" applyFont="1" applyAlignment="1">
      <alignment horizontal="left" vertical="center" wrapText="1"/>
    </xf>
    <xf numFmtId="0" fontId="31" fillId="0" borderId="0" xfId="0" quotePrefix="1" applyFont="1" applyAlignment="1">
      <alignment horizontal="center" vertical="center" wrapText="1"/>
    </xf>
    <xf numFmtId="0" fontId="43" fillId="0" borderId="0" xfId="0" applyFont="1" applyAlignment="1">
      <alignment horizontal="center" vertical="center" wrapText="1"/>
    </xf>
    <xf numFmtId="0" fontId="59" fillId="0" borderId="0" xfId="0" quotePrefix="1" applyFont="1" applyAlignment="1">
      <alignment horizontal="center" vertical="center" wrapText="1"/>
    </xf>
    <xf numFmtId="0" fontId="26" fillId="11" borderId="0" xfId="0" quotePrefix="1" applyFont="1" applyFill="1" applyAlignment="1">
      <alignment horizontal="center" vertical="center" wrapText="1"/>
    </xf>
    <xf numFmtId="168" fontId="0" fillId="0" borderId="0" xfId="0" applyNumberFormat="1" applyAlignment="1">
      <alignment horizontal="center" vertical="center" wrapText="1"/>
    </xf>
    <xf numFmtId="168" fontId="26" fillId="0" borderId="0" xfId="2" applyNumberFormat="1" applyFont="1" applyFill="1" applyAlignment="1">
      <alignment horizontal="center" vertical="center" wrapText="1"/>
    </xf>
    <xf numFmtId="0" fontId="70" fillId="8" borderId="0" xfId="3" applyFont="1" applyFill="1" applyBorder="1" applyAlignment="1" applyProtection="1">
      <alignment horizontal="center"/>
    </xf>
    <xf numFmtId="0" fontId="70" fillId="0" borderId="0" xfId="3" applyFont="1" applyAlignment="1" applyProtection="1"/>
    <xf numFmtId="0" fontId="50" fillId="7" borderId="0" xfId="6" applyFont="1" applyFill="1" applyBorder="1" applyAlignment="1">
      <alignment horizontal="center"/>
    </xf>
    <xf numFmtId="0" fontId="50" fillId="0" borderId="0" xfId="6" applyFont="1" applyAlignment="1"/>
    <xf numFmtId="0" fontId="63" fillId="0" borderId="0" xfId="0" applyFont="1" applyFill="1" applyBorder="1" applyAlignment="1">
      <alignment horizontal="left" vertical="center" wrapText="1"/>
    </xf>
    <xf numFmtId="0" fontId="58" fillId="7" borderId="0" xfId="0" applyFont="1" applyFill="1" applyAlignment="1">
      <alignment horizontal="center" vertical="center" wrapText="1"/>
    </xf>
    <xf numFmtId="0" fontId="81" fillId="0" borderId="0" xfId="0" applyFont="1" applyAlignment="1">
      <alignment horizontal="left" vertical="center" wrapText="1"/>
    </xf>
    <xf numFmtId="0" fontId="58" fillId="7" borderId="52" xfId="0" applyFont="1" applyFill="1" applyBorder="1" applyAlignment="1">
      <alignment horizontal="center" vertical="center" wrapText="1"/>
    </xf>
    <xf numFmtId="0" fontId="58" fillId="7" borderId="53" xfId="0" applyFont="1" applyFill="1" applyBorder="1" applyAlignment="1">
      <alignment horizontal="center" vertical="center" wrapText="1"/>
    </xf>
    <xf numFmtId="0" fontId="35" fillId="0" borderId="0" xfId="6" quotePrefix="1" applyAlignment="1">
      <alignment horizontal="center" vertical="center" wrapText="1"/>
    </xf>
    <xf numFmtId="0" fontId="35" fillId="0" borderId="52" xfId="6" quotePrefix="1" applyBorder="1" applyAlignment="1">
      <alignment horizontal="center" vertical="center" wrapText="1"/>
    </xf>
    <xf numFmtId="0" fontId="35" fillId="0" borderId="53" xfId="6" quotePrefix="1" applyBorder="1" applyAlignment="1">
      <alignment horizontal="center" vertical="center" wrapText="1"/>
    </xf>
    <xf numFmtId="0" fontId="35" fillId="0" borderId="52" xfId="6" quotePrefix="1" applyBorder="1" applyAlignment="1">
      <alignment horizontal="center"/>
    </xf>
    <xf numFmtId="0" fontId="35" fillId="0" borderId="53" xfId="6" quotePrefix="1" applyBorder="1" applyAlignment="1">
      <alignment horizontal="center"/>
    </xf>
    <xf numFmtId="0" fontId="35" fillId="0" borderId="64" xfId="6" quotePrefix="1" applyBorder="1" applyAlignment="1">
      <alignment horizontal="center" vertical="center" wrapText="1"/>
    </xf>
    <xf numFmtId="0" fontId="35" fillId="0" borderId="55" xfId="6" quotePrefix="1" applyBorder="1" applyAlignment="1">
      <alignment horizontal="center" vertical="center" wrapText="1"/>
    </xf>
    <xf numFmtId="0" fontId="58" fillId="7" borderId="0" xfId="0" applyFont="1" applyFill="1" applyAlignment="1">
      <alignment horizontal="left" vertical="center" wrapText="1"/>
    </xf>
    <xf numFmtId="0" fontId="35" fillId="0" borderId="52" xfId="6" quotePrefix="1" applyBorder="1" applyAlignment="1" applyProtection="1">
      <alignment horizontal="center" vertical="center" wrapText="1"/>
      <protection locked="0"/>
    </xf>
    <xf numFmtId="0" fontId="35" fillId="0" borderId="53" xfId="6" quotePrefix="1" applyBorder="1" applyAlignment="1" applyProtection="1">
      <alignment horizontal="center" vertical="center" wrapText="1"/>
      <protection locked="0"/>
    </xf>
    <xf numFmtId="0" fontId="35" fillId="0" borderId="0" xfId="6" quotePrefix="1" applyAlignment="1">
      <alignment horizontal="center"/>
    </xf>
    <xf numFmtId="0" fontId="2" fillId="0" borderId="58" xfId="0" applyFont="1" applyBorder="1" applyAlignment="1">
      <alignment horizontal="left" vertical="center" wrapText="1"/>
    </xf>
    <xf numFmtId="0" fontId="2" fillId="0" borderId="59" xfId="0" applyFont="1" applyBorder="1" applyAlignment="1">
      <alignment horizontal="left" vertical="center" wrapText="1"/>
    </xf>
    <xf numFmtId="0" fontId="26" fillId="0" borderId="52" xfId="0" applyFont="1" applyBorder="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0" fontId="26" fillId="0" borderId="53" xfId="0" applyFont="1" applyBorder="1" applyAlignment="1" applyProtection="1">
      <alignment horizontal="center" vertical="center" wrapText="1"/>
      <protection locked="0"/>
    </xf>
    <xf numFmtId="0" fontId="35" fillId="0" borderId="56" xfId="6" quotePrefix="1" applyBorder="1" applyAlignment="1">
      <alignment horizontal="center" vertical="center" wrapText="1"/>
    </xf>
    <xf numFmtId="0" fontId="26" fillId="0" borderId="61" xfId="0" applyFont="1" applyBorder="1" applyAlignment="1">
      <alignment horizontal="left" vertical="center" wrapText="1"/>
    </xf>
    <xf numFmtId="0" fontId="26" fillId="0" borderId="62" xfId="0" applyFont="1" applyBorder="1" applyAlignment="1">
      <alignment horizontal="left" vertical="center" wrapText="1"/>
    </xf>
    <xf numFmtId="0" fontId="26" fillId="0" borderId="62" xfId="0" applyFont="1" applyBorder="1" applyAlignment="1" applyProtection="1">
      <alignment horizontal="center" vertical="center" wrapText="1"/>
      <protection locked="0"/>
    </xf>
    <xf numFmtId="0" fontId="26" fillId="0" borderId="63" xfId="0" applyFont="1" applyBorder="1" applyAlignment="1" applyProtection="1">
      <alignment horizontal="center" vertical="center" wrapText="1"/>
      <protection locked="0"/>
    </xf>
    <xf numFmtId="0" fontId="33" fillId="3" borderId="0" xfId="0" applyFont="1" applyFill="1" applyBorder="1" applyAlignment="1">
      <alignment horizontal="left" wrapText="1"/>
    </xf>
    <xf numFmtId="0" fontId="14" fillId="3"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0" fillId="3" borderId="27" xfId="0" applyFill="1" applyBorder="1" applyAlignment="1">
      <alignment horizontal="center"/>
    </xf>
    <xf numFmtId="0" fontId="0" fillId="3" borderId="2" xfId="0" applyFill="1" applyBorder="1" applyAlignment="1">
      <alignment horizontal="center"/>
    </xf>
    <xf numFmtId="0" fontId="0" fillId="3" borderId="45" xfId="0" applyFill="1" applyBorder="1" applyAlignment="1">
      <alignment horizontal="center"/>
    </xf>
    <xf numFmtId="166" fontId="0" fillId="3" borderId="27" xfId="1" applyNumberFormat="1" applyFont="1" applyFill="1" applyBorder="1" applyAlignment="1">
      <alignment horizontal="center"/>
    </xf>
    <xf numFmtId="166" fontId="0" fillId="3" borderId="2" xfId="1" applyNumberFormat="1" applyFont="1" applyFill="1" applyBorder="1" applyAlignment="1">
      <alignment horizontal="center"/>
    </xf>
    <xf numFmtId="0" fontId="0" fillId="3" borderId="0" xfId="0" applyFont="1" applyFill="1" applyBorder="1" applyAlignment="1">
      <alignment horizontal="center" vertical="center"/>
    </xf>
    <xf numFmtId="0" fontId="15" fillId="3" borderId="0" xfId="0" applyFont="1" applyFill="1" applyBorder="1" applyAlignment="1">
      <alignment horizontal="center" vertical="center" wrapText="1"/>
    </xf>
    <xf numFmtId="0" fontId="14" fillId="3" borderId="0" xfId="0" applyFont="1" applyFill="1" applyBorder="1" applyAlignment="1">
      <alignment horizontal="left" vertical="center"/>
    </xf>
    <xf numFmtId="0" fontId="0" fillId="3" borderId="27" xfId="0" applyFill="1" applyBorder="1" applyAlignment="1">
      <alignment horizontal="left"/>
    </xf>
    <xf numFmtId="0" fontId="0" fillId="3" borderId="2" xfId="0" applyFill="1" applyBorder="1" applyAlignment="1">
      <alignment horizontal="left"/>
    </xf>
    <xf numFmtId="0" fontId="0" fillId="3" borderId="1" xfId="0" applyFont="1" applyFill="1" applyBorder="1" applyAlignment="1">
      <alignment horizontal="center"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3" fillId="3" borderId="1" xfId="0" applyFont="1" applyFill="1" applyBorder="1" applyAlignment="1">
      <alignment horizontal="center"/>
    </xf>
    <xf numFmtId="0" fontId="28" fillId="3" borderId="1" xfId="0" applyFont="1" applyFill="1" applyBorder="1" applyAlignment="1">
      <alignment horizontal="center"/>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9" fillId="3" borderId="11" xfId="0" applyFont="1" applyFill="1" applyBorder="1" applyAlignment="1">
      <alignment horizontal="left"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1" fillId="3" borderId="6" xfId="3" applyFill="1" applyBorder="1" applyAlignment="1" applyProtection="1">
      <alignment horizontal="left" vertical="center" wrapText="1"/>
    </xf>
    <xf numFmtId="0" fontId="21" fillId="3" borderId="7" xfId="3" applyFill="1" applyBorder="1" applyAlignment="1" applyProtection="1">
      <alignment horizontal="left" vertical="center" wrapText="1"/>
    </xf>
    <xf numFmtId="0" fontId="0" fillId="3" borderId="16" xfId="0" applyFill="1" applyBorder="1" applyAlignment="1">
      <alignment horizontal="left" vertical="top" wrapText="1"/>
    </xf>
    <xf numFmtId="0" fontId="0" fillId="3" borderId="0" xfId="0" applyFill="1" applyBorder="1" applyAlignment="1">
      <alignment horizontal="left" vertical="top" wrapText="1"/>
    </xf>
    <xf numFmtId="0" fontId="0" fillId="3" borderId="12" xfId="0" applyFill="1" applyBorder="1" applyAlignment="1">
      <alignment horizontal="left" vertical="top" wrapText="1"/>
    </xf>
    <xf numFmtId="0" fontId="46" fillId="6" borderId="25" xfId="0" applyFont="1" applyFill="1" applyBorder="1" applyAlignment="1">
      <alignment horizontal="left" vertical="top"/>
    </xf>
    <xf numFmtId="0" fontId="46" fillId="6" borderId="26" xfId="0" applyFont="1" applyFill="1" applyBorder="1" applyAlignment="1">
      <alignment horizontal="left" vertical="top"/>
    </xf>
    <xf numFmtId="0" fontId="45" fillId="5" borderId="20" xfId="0" applyFont="1" applyFill="1" applyBorder="1" applyAlignment="1">
      <alignment horizontal="left" vertical="center" wrapText="1"/>
    </xf>
    <xf numFmtId="0" fontId="45" fillId="5" borderId="10" xfId="0" applyFont="1" applyFill="1" applyBorder="1" applyAlignment="1">
      <alignment horizontal="left" vertical="center" wrapText="1"/>
    </xf>
    <xf numFmtId="0" fontId="45" fillId="5" borderId="16" xfId="0" applyFont="1" applyFill="1" applyBorder="1" applyAlignment="1">
      <alignment horizontal="left" vertical="center" wrapText="1"/>
    </xf>
    <xf numFmtId="0" fontId="45" fillId="5" borderId="12" xfId="0" applyFont="1" applyFill="1" applyBorder="1" applyAlignment="1">
      <alignment horizontal="left" vertical="center" wrapText="1"/>
    </xf>
    <xf numFmtId="0" fontId="46" fillId="6" borderId="22" xfId="0" applyFont="1" applyFill="1" applyBorder="1" applyAlignment="1">
      <alignment horizontal="left" vertical="top"/>
    </xf>
    <xf numFmtId="0" fontId="46" fillId="6" borderId="23" xfId="0" applyFont="1" applyFill="1" applyBorder="1" applyAlignment="1">
      <alignment horizontal="left" vertical="top"/>
    </xf>
    <xf numFmtId="0" fontId="46" fillId="6" borderId="25" xfId="0" applyFont="1" applyFill="1" applyBorder="1" applyAlignment="1">
      <alignment horizontal="left" vertical="top" wrapText="1"/>
    </xf>
    <xf numFmtId="0" fontId="46" fillId="6" borderId="26" xfId="0" applyFont="1" applyFill="1" applyBorder="1" applyAlignment="1">
      <alignment horizontal="left" vertical="top" wrapText="1"/>
    </xf>
    <xf numFmtId="0" fontId="46" fillId="6" borderId="27" xfId="0" applyFont="1" applyFill="1" applyBorder="1" applyAlignment="1">
      <alignment horizontal="left" vertical="top"/>
    </xf>
    <xf numFmtId="0" fontId="46" fillId="6" borderId="28" xfId="0" applyFont="1" applyFill="1" applyBorder="1" applyAlignment="1">
      <alignment horizontal="left" vertical="top"/>
    </xf>
    <xf numFmtId="0" fontId="46" fillId="6" borderId="27" xfId="0" applyFont="1" applyFill="1" applyBorder="1" applyAlignment="1">
      <alignment horizontal="left" vertical="top" wrapText="1"/>
    </xf>
    <xf numFmtId="0" fontId="46" fillId="6" borderId="28" xfId="0" applyFont="1" applyFill="1" applyBorder="1" applyAlignment="1">
      <alignment horizontal="left" vertical="top" wrapText="1"/>
    </xf>
    <xf numFmtId="0" fontId="46" fillId="6" borderId="30" xfId="0" applyFont="1" applyFill="1" applyBorder="1" applyAlignment="1">
      <alignment horizontal="left" vertical="top"/>
    </xf>
    <xf numFmtId="0" fontId="46" fillId="6" borderId="31" xfId="0" applyFont="1" applyFill="1" applyBorder="1" applyAlignment="1">
      <alignment horizontal="left" vertical="top"/>
    </xf>
    <xf numFmtId="0" fontId="45" fillId="5" borderId="20" xfId="0" applyFont="1" applyFill="1" applyBorder="1" applyAlignment="1">
      <alignment horizontal="left" vertical="top" wrapText="1"/>
    </xf>
    <xf numFmtId="0" fontId="45" fillId="5" borderId="10" xfId="0" applyFont="1" applyFill="1" applyBorder="1" applyAlignment="1">
      <alignment horizontal="left" vertical="top" wrapText="1"/>
    </xf>
    <xf numFmtId="0" fontId="45" fillId="5" borderId="16" xfId="0" applyFont="1" applyFill="1" applyBorder="1" applyAlignment="1">
      <alignment horizontal="left" vertical="top" wrapText="1"/>
    </xf>
    <xf numFmtId="0" fontId="45" fillId="5" borderId="12" xfId="0" applyFont="1" applyFill="1" applyBorder="1" applyAlignment="1">
      <alignment horizontal="left" vertical="top" wrapText="1"/>
    </xf>
    <xf numFmtId="0" fontId="46" fillId="6" borderId="22" xfId="0" applyFont="1" applyFill="1" applyBorder="1" applyAlignment="1">
      <alignment horizontal="left" vertical="top" wrapText="1"/>
    </xf>
    <xf numFmtId="0" fontId="46" fillId="6" borderId="23" xfId="0" applyFont="1" applyFill="1" applyBorder="1" applyAlignment="1">
      <alignment horizontal="left" vertical="top" wrapText="1"/>
    </xf>
    <xf numFmtId="0" fontId="46" fillId="4" borderId="40" xfId="0" applyFont="1" applyFill="1" applyBorder="1" applyAlignment="1">
      <alignment horizontal="left" vertical="center" wrapText="1"/>
    </xf>
    <xf numFmtId="0" fontId="46" fillId="4" borderId="41" xfId="0" applyFont="1" applyFill="1" applyBorder="1" applyAlignment="1">
      <alignment horizontal="left" vertical="center" wrapText="1"/>
    </xf>
    <xf numFmtId="0" fontId="46" fillId="6" borderId="30" xfId="0" applyFont="1" applyFill="1" applyBorder="1" applyAlignment="1">
      <alignment horizontal="left" vertical="top" wrapText="1"/>
    </xf>
    <xf numFmtId="0" fontId="46" fillId="6" borderId="31" xfId="0" applyFont="1" applyFill="1" applyBorder="1" applyAlignment="1">
      <alignment horizontal="left" vertical="top" wrapText="1"/>
    </xf>
    <xf numFmtId="0" fontId="46" fillId="4" borderId="37" xfId="0" applyFont="1" applyFill="1" applyBorder="1" applyAlignment="1">
      <alignment horizontal="left" vertical="center" wrapText="1"/>
    </xf>
    <xf numFmtId="0" fontId="46" fillId="4" borderId="38" xfId="0" applyFont="1" applyFill="1" applyBorder="1" applyAlignment="1">
      <alignment horizontal="left" vertical="center" wrapText="1"/>
    </xf>
    <xf numFmtId="0" fontId="46" fillId="4" borderId="25" xfId="0" applyFont="1" applyFill="1" applyBorder="1" applyAlignment="1">
      <alignment horizontal="left" vertical="center" wrapText="1"/>
    </xf>
    <xf numFmtId="0" fontId="46" fillId="4" borderId="26" xfId="0" applyFont="1" applyFill="1" applyBorder="1" applyAlignment="1">
      <alignment horizontal="left" vertical="center" wrapText="1"/>
    </xf>
    <xf numFmtId="0" fontId="46" fillId="4" borderId="30" xfId="0" applyFont="1" applyFill="1" applyBorder="1" applyAlignment="1">
      <alignment horizontal="left" vertical="center" wrapText="1"/>
    </xf>
    <xf numFmtId="0" fontId="46" fillId="4" borderId="31" xfId="0" applyFont="1" applyFill="1" applyBorder="1" applyAlignment="1">
      <alignment horizontal="left" vertical="center" wrapText="1"/>
    </xf>
    <xf numFmtId="0" fontId="45" fillId="5" borderId="19" xfId="0" applyFont="1" applyFill="1" applyBorder="1" applyAlignment="1">
      <alignment horizontal="left" vertical="center" wrapText="1"/>
    </xf>
    <xf numFmtId="0" fontId="45" fillId="5" borderId="15" xfId="0" applyFont="1" applyFill="1" applyBorder="1" applyAlignment="1">
      <alignment horizontal="left" vertical="center" wrapText="1"/>
    </xf>
    <xf numFmtId="0" fontId="46" fillId="4" borderId="27" xfId="0" applyFont="1" applyFill="1" applyBorder="1" applyAlignment="1">
      <alignment horizontal="left" vertical="center" wrapText="1"/>
    </xf>
    <xf numFmtId="0" fontId="46" fillId="4" borderId="28" xfId="0" applyFont="1" applyFill="1" applyBorder="1" applyAlignment="1">
      <alignment horizontal="left" vertical="center" wrapText="1"/>
    </xf>
    <xf numFmtId="0" fontId="45" fillId="5" borderId="5" xfId="0" applyFont="1" applyFill="1" applyBorder="1" applyAlignment="1">
      <alignment horizontal="left" vertical="center" wrapText="1"/>
    </xf>
    <xf numFmtId="0" fontId="45" fillId="5" borderId="7" xfId="0" applyFont="1" applyFill="1" applyBorder="1" applyAlignment="1">
      <alignment horizontal="left" vertical="center" wrapText="1"/>
    </xf>
    <xf numFmtId="0" fontId="46" fillId="4" borderId="44" xfId="0" applyFont="1" applyFill="1" applyBorder="1" applyAlignment="1">
      <alignment horizontal="left" vertical="center" wrapText="1"/>
    </xf>
    <xf numFmtId="0" fontId="46" fillId="4" borderId="7" xfId="0" applyFont="1" applyFill="1" applyBorder="1" applyAlignment="1">
      <alignment horizontal="left" vertical="center" wrapText="1"/>
    </xf>
  </cellXfs>
  <cellStyles count="13">
    <cellStyle name="Comma 2" xfId="7" xr:uid="{00000000-0005-0000-0000-000000000000}"/>
    <cellStyle name="Hyperlink 2" xfId="8" xr:uid="{00000000-0005-0000-0000-000001000000}"/>
    <cellStyle name="Komma" xfId="1" builtinId="3"/>
    <cellStyle name="Link" xfId="3" builtinId="8"/>
    <cellStyle name="Link 2" xfId="6" xr:uid="{00000000-0005-0000-0000-000004000000}"/>
    <cellStyle name="Normal" xfId="0" builtinId="0"/>
    <cellStyle name="Normal 2" xfId="4" xr:uid="{00000000-0005-0000-0000-000006000000}"/>
    <cellStyle name="Normal 3" xfId="9" xr:uid="{00000000-0005-0000-0000-000007000000}"/>
    <cellStyle name="Normal 4" xfId="10" xr:uid="{00000000-0005-0000-0000-000008000000}"/>
    <cellStyle name="Normal 5" xfId="11" xr:uid="{00000000-0005-0000-0000-000009000000}"/>
    <cellStyle name="Normal 7" xfId="5" xr:uid="{00000000-0005-0000-0000-00000A000000}"/>
    <cellStyle name="Procent" xfId="2" builtinId="5"/>
    <cellStyle name="Standard 3" xfId="12" xr:uid="{00000000-0005-0000-0000-00000D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2" name="Picture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101215" y="3034666"/>
          <a:ext cx="4534118" cy="15468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158750</xdr:rowOff>
    </xdr:from>
    <xdr:to>
      <xdr:col>3</xdr:col>
      <xdr:colOff>63500</xdr:colOff>
      <xdr:row>3</xdr:row>
      <xdr:rowOff>75889</xdr:rowOff>
    </xdr:to>
    <xdr:pic>
      <xdr:nvPicPr>
        <xdr:cNvPr id="2" name="Picture 3">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0"/>
          <a:ext cx="13979525"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2761129</xdr:colOff>
      <xdr:row>3</xdr:row>
      <xdr:rowOff>125506</xdr:rowOff>
    </xdr:from>
    <xdr:to>
      <xdr:col>2</xdr:col>
      <xdr:colOff>4958229</xdr:colOff>
      <xdr:row>5</xdr:row>
      <xdr:rowOff>10757</xdr:rowOff>
    </xdr:to>
    <xdr:pic>
      <xdr:nvPicPr>
        <xdr:cNvPr id="32" name="Billede 31">
          <a:extLst>
            <a:ext uri="{FF2B5EF4-FFF2-40B4-BE49-F238E27FC236}">
              <a16:creationId xmlns:a16="http://schemas.microsoft.com/office/drawing/2014/main" id="{00000000-0008-0000-1000-000020000000}"/>
            </a:ext>
          </a:extLst>
        </xdr:cNvPr>
        <xdr:cNvPicPr/>
      </xdr:nvPicPr>
      <xdr:blipFill>
        <a:blip xmlns:r="http://schemas.openxmlformats.org/officeDocument/2006/relationships" r:embed="rId2"/>
        <a:stretch>
          <a:fillRect/>
        </a:stretch>
      </xdr:blipFill>
      <xdr:spPr>
        <a:xfrm>
          <a:off x="11967882" y="663388"/>
          <a:ext cx="2292350" cy="2438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158751</xdr:rowOff>
    </xdr:from>
    <xdr:to>
      <xdr:col>15</xdr:col>
      <xdr:colOff>53788</xdr:colOff>
      <xdr:row>3</xdr:row>
      <xdr:rowOff>71517</xdr:rowOff>
    </xdr:to>
    <xdr:pic>
      <xdr:nvPicPr>
        <xdr:cNvPr id="2" name="Picture 3">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1"/>
          <a:ext cx="11905129" cy="45064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11</xdr:col>
      <xdr:colOff>152400</xdr:colOff>
      <xdr:row>4</xdr:row>
      <xdr:rowOff>0</xdr:rowOff>
    </xdr:from>
    <xdr:to>
      <xdr:col>14</xdr:col>
      <xdr:colOff>562162</xdr:colOff>
      <xdr:row>5</xdr:row>
      <xdr:rowOff>64545</xdr:rowOff>
    </xdr:to>
    <xdr:pic>
      <xdr:nvPicPr>
        <xdr:cNvPr id="61" name="Billede 60">
          <a:extLst>
            <a:ext uri="{FF2B5EF4-FFF2-40B4-BE49-F238E27FC236}">
              <a16:creationId xmlns:a16="http://schemas.microsoft.com/office/drawing/2014/main" id="{00000000-0008-0000-1100-00003D000000}"/>
            </a:ext>
          </a:extLst>
        </xdr:cNvPr>
        <xdr:cNvPicPr/>
      </xdr:nvPicPr>
      <xdr:blipFill>
        <a:blip xmlns:r="http://schemas.openxmlformats.org/officeDocument/2006/relationships" r:embed="rId2"/>
        <a:stretch>
          <a:fillRect/>
        </a:stretch>
      </xdr:blipFill>
      <xdr:spPr>
        <a:xfrm>
          <a:off x="9493624" y="717176"/>
          <a:ext cx="2292350" cy="2438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31750</xdr:rowOff>
    </xdr:from>
    <xdr:to>
      <xdr:col>3</xdr:col>
      <xdr:colOff>47626</xdr:colOff>
      <xdr:row>3</xdr:row>
      <xdr:rowOff>139389</xdr:rowOff>
    </xdr:to>
    <xdr:pic>
      <xdr:nvPicPr>
        <xdr:cNvPr id="2" name="Picture 3">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2250"/>
          <a:ext cx="1431607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2993571</xdr:colOff>
      <xdr:row>4</xdr:row>
      <xdr:rowOff>0</xdr:rowOff>
    </xdr:from>
    <xdr:to>
      <xdr:col>3</xdr:col>
      <xdr:colOff>5896</xdr:colOff>
      <xdr:row>5</xdr:row>
      <xdr:rowOff>58783</xdr:rowOff>
    </xdr:to>
    <xdr:pic>
      <xdr:nvPicPr>
        <xdr:cNvPr id="32" name="Billede 31">
          <a:extLst>
            <a:ext uri="{FF2B5EF4-FFF2-40B4-BE49-F238E27FC236}">
              <a16:creationId xmlns:a16="http://schemas.microsoft.com/office/drawing/2014/main" id="{00000000-0008-0000-1200-000020000000}"/>
            </a:ext>
          </a:extLst>
        </xdr:cNvPr>
        <xdr:cNvPicPr/>
      </xdr:nvPicPr>
      <xdr:blipFill>
        <a:blip xmlns:r="http://schemas.openxmlformats.org/officeDocument/2006/relationships" r:embed="rId2"/>
        <a:stretch>
          <a:fillRect/>
        </a:stretch>
      </xdr:blipFill>
      <xdr:spPr>
        <a:xfrm>
          <a:off x="12333514" y="740229"/>
          <a:ext cx="2292350" cy="243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14942</xdr:colOff>
      <xdr:row>2</xdr:row>
      <xdr:rowOff>156325</xdr:rowOff>
    </xdr:to>
    <xdr:pic>
      <xdr:nvPicPr>
        <xdr:cNvPr id="2" name="Picture 3">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9509125" cy="4738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0</xdr:col>
      <xdr:colOff>89646</xdr:colOff>
      <xdr:row>45</xdr:row>
      <xdr:rowOff>134469</xdr:rowOff>
    </xdr:from>
    <xdr:to>
      <xdr:col>5</xdr:col>
      <xdr:colOff>777874</xdr:colOff>
      <xdr:row>64</xdr:row>
      <xdr:rowOff>79375</xdr:rowOff>
    </xdr:to>
    <xdr:sp macro="" textlink="">
      <xdr:nvSpPr>
        <xdr:cNvPr id="32" name="Tekstboks 31">
          <a:extLst>
            <a:ext uri="{FF2B5EF4-FFF2-40B4-BE49-F238E27FC236}">
              <a16:creationId xmlns:a16="http://schemas.microsoft.com/office/drawing/2014/main" id="{00000000-0008-0000-0800-000020000000}"/>
            </a:ext>
          </a:extLst>
        </xdr:cNvPr>
        <xdr:cNvSpPr txBox="1"/>
      </xdr:nvSpPr>
      <xdr:spPr>
        <a:xfrm>
          <a:off x="89646" y="8583704"/>
          <a:ext cx="9294346" cy="3564406"/>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770964</xdr:colOff>
      <xdr:row>3</xdr:row>
      <xdr:rowOff>35859</xdr:rowOff>
    </xdr:from>
    <xdr:to>
      <xdr:col>5</xdr:col>
      <xdr:colOff>857997</xdr:colOff>
      <xdr:row>4</xdr:row>
      <xdr:rowOff>82475</xdr:rowOff>
    </xdr:to>
    <xdr:pic>
      <xdr:nvPicPr>
        <xdr:cNvPr id="33" name="Billede 32">
          <a:extLst>
            <a:ext uri="{FF2B5EF4-FFF2-40B4-BE49-F238E27FC236}">
              <a16:creationId xmlns:a16="http://schemas.microsoft.com/office/drawing/2014/main" id="{00000000-0008-0000-0800-000021000000}"/>
            </a:ext>
          </a:extLst>
        </xdr:cNvPr>
        <xdr:cNvPicPr/>
      </xdr:nvPicPr>
      <xdr:blipFill>
        <a:blip xmlns:r="http://schemas.openxmlformats.org/officeDocument/2006/relationships" r:embed="rId2"/>
        <a:stretch>
          <a:fillRect/>
        </a:stretch>
      </xdr:blipFill>
      <xdr:spPr>
        <a:xfrm>
          <a:off x="7422776" y="493059"/>
          <a:ext cx="2292350" cy="2438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11205</xdr:rowOff>
    </xdr:from>
    <xdr:to>
      <xdr:col>5</xdr:col>
      <xdr:colOff>31750</xdr:colOff>
      <xdr:row>3</xdr:row>
      <xdr:rowOff>21250</xdr:rowOff>
    </xdr:to>
    <xdr:pic>
      <xdr:nvPicPr>
        <xdr:cNvPr id="2" name="Picture 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1205"/>
          <a:ext cx="8778875" cy="48629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887505</xdr:colOff>
      <xdr:row>3</xdr:row>
      <xdr:rowOff>62753</xdr:rowOff>
    </xdr:from>
    <xdr:to>
      <xdr:col>4</xdr:col>
      <xdr:colOff>1028326</xdr:colOff>
      <xdr:row>3</xdr:row>
      <xdr:rowOff>306593</xdr:rowOff>
    </xdr:to>
    <xdr:pic>
      <xdr:nvPicPr>
        <xdr:cNvPr id="32" name="Billede 31">
          <a:extLst>
            <a:ext uri="{FF2B5EF4-FFF2-40B4-BE49-F238E27FC236}">
              <a16:creationId xmlns:a16="http://schemas.microsoft.com/office/drawing/2014/main" id="{00000000-0008-0000-0900-000020000000}"/>
            </a:ext>
          </a:extLst>
        </xdr:cNvPr>
        <xdr:cNvPicPr/>
      </xdr:nvPicPr>
      <xdr:blipFill>
        <a:blip xmlns:r="http://schemas.openxmlformats.org/officeDocument/2006/relationships" r:embed="rId2"/>
        <a:stretch>
          <a:fillRect/>
        </a:stretch>
      </xdr:blipFill>
      <xdr:spPr>
        <a:xfrm>
          <a:off x="6660776" y="519953"/>
          <a:ext cx="2292350" cy="2438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28948</xdr:rowOff>
    </xdr:from>
    <xdr:to>
      <xdr:col>11</xdr:col>
      <xdr:colOff>67235</xdr:colOff>
      <xdr:row>3</xdr:row>
      <xdr:rowOff>50307</xdr:rowOff>
    </xdr:to>
    <xdr:pic>
      <xdr:nvPicPr>
        <xdr:cNvPr id="2" name="Picture 3">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8948"/>
          <a:ext cx="11049000" cy="55924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7</xdr:col>
      <xdr:colOff>616323</xdr:colOff>
      <xdr:row>3</xdr:row>
      <xdr:rowOff>44823</xdr:rowOff>
    </xdr:from>
    <xdr:to>
      <xdr:col>10</xdr:col>
      <xdr:colOff>692151</xdr:colOff>
      <xdr:row>3</xdr:row>
      <xdr:rowOff>293145</xdr:rowOff>
    </xdr:to>
    <xdr:pic>
      <xdr:nvPicPr>
        <xdr:cNvPr id="4" name="Billede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a:stretch>
          <a:fillRect/>
        </a:stretch>
      </xdr:blipFill>
      <xdr:spPr>
        <a:xfrm>
          <a:off x="8729382" y="582705"/>
          <a:ext cx="2227357" cy="2483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155014</xdr:rowOff>
    </xdr:from>
    <xdr:to>
      <xdr:col>12</xdr:col>
      <xdr:colOff>111125</xdr:colOff>
      <xdr:row>3</xdr:row>
      <xdr:rowOff>72153</xdr:rowOff>
    </xdr:to>
    <xdr:pic>
      <xdr:nvPicPr>
        <xdr:cNvPr id="2" name="Picture 3">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5014"/>
          <a:ext cx="12144375"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968189</xdr:colOff>
      <xdr:row>3</xdr:row>
      <xdr:rowOff>125506</xdr:rowOff>
    </xdr:from>
    <xdr:to>
      <xdr:col>12</xdr:col>
      <xdr:colOff>33245</xdr:colOff>
      <xdr:row>4</xdr:row>
      <xdr:rowOff>145228</xdr:rowOff>
    </xdr:to>
    <xdr:pic>
      <xdr:nvPicPr>
        <xdr:cNvPr id="32" name="Billede 31">
          <a:extLst>
            <a:ext uri="{FF2B5EF4-FFF2-40B4-BE49-F238E27FC236}">
              <a16:creationId xmlns:a16="http://schemas.microsoft.com/office/drawing/2014/main" id="{00000000-0008-0000-0B00-000020000000}"/>
            </a:ext>
          </a:extLst>
        </xdr:cNvPr>
        <xdr:cNvPicPr/>
      </xdr:nvPicPr>
      <xdr:blipFill>
        <a:blip xmlns:r="http://schemas.openxmlformats.org/officeDocument/2006/relationships" r:embed="rId2"/>
        <a:stretch>
          <a:fillRect/>
        </a:stretch>
      </xdr:blipFill>
      <xdr:spPr>
        <a:xfrm>
          <a:off x="10103224" y="663388"/>
          <a:ext cx="2292350" cy="2438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107390</xdr:rowOff>
    </xdr:from>
    <xdr:to>
      <xdr:col>13</xdr:col>
      <xdr:colOff>539750</xdr:colOff>
      <xdr:row>3</xdr:row>
      <xdr:rowOff>24529</xdr:rowOff>
    </xdr:to>
    <xdr:pic>
      <xdr:nvPicPr>
        <xdr:cNvPr id="2" name="Picture 3">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7390"/>
          <a:ext cx="12096750"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280307</xdr:colOff>
      <xdr:row>3</xdr:row>
      <xdr:rowOff>13607</xdr:rowOff>
    </xdr:from>
    <xdr:to>
      <xdr:col>12</xdr:col>
      <xdr:colOff>635000</xdr:colOff>
      <xdr:row>4</xdr:row>
      <xdr:rowOff>72389</xdr:rowOff>
    </xdr:to>
    <xdr:pic>
      <xdr:nvPicPr>
        <xdr:cNvPr id="32" name="Billede 31">
          <a:extLst>
            <a:ext uri="{FF2B5EF4-FFF2-40B4-BE49-F238E27FC236}">
              <a16:creationId xmlns:a16="http://schemas.microsoft.com/office/drawing/2014/main" id="{00000000-0008-0000-0C00-000020000000}"/>
            </a:ext>
          </a:extLst>
        </xdr:cNvPr>
        <xdr:cNvPicPr/>
      </xdr:nvPicPr>
      <xdr:blipFill>
        <a:blip xmlns:r="http://schemas.openxmlformats.org/officeDocument/2006/relationships" r:embed="rId2"/>
        <a:stretch>
          <a:fillRect/>
        </a:stretch>
      </xdr:blipFill>
      <xdr:spPr>
        <a:xfrm>
          <a:off x="9288236" y="585107"/>
          <a:ext cx="2218871" cy="24928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123264</xdr:rowOff>
    </xdr:from>
    <xdr:to>
      <xdr:col>8</xdr:col>
      <xdr:colOff>79375</xdr:colOff>
      <xdr:row>3</xdr:row>
      <xdr:rowOff>40403</xdr:rowOff>
    </xdr:to>
    <xdr:pic>
      <xdr:nvPicPr>
        <xdr:cNvPr id="2" name="Picture 3">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264"/>
          <a:ext cx="14763750"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6</xdr:col>
      <xdr:colOff>1326777</xdr:colOff>
      <xdr:row>3</xdr:row>
      <xdr:rowOff>62754</xdr:rowOff>
    </xdr:from>
    <xdr:to>
      <xdr:col>8</xdr:col>
      <xdr:colOff>2989</xdr:colOff>
      <xdr:row>4</xdr:row>
      <xdr:rowOff>127300</xdr:rowOff>
    </xdr:to>
    <xdr:pic>
      <xdr:nvPicPr>
        <xdr:cNvPr id="32" name="Billede 31">
          <a:extLst>
            <a:ext uri="{FF2B5EF4-FFF2-40B4-BE49-F238E27FC236}">
              <a16:creationId xmlns:a16="http://schemas.microsoft.com/office/drawing/2014/main" id="{00000000-0008-0000-0D00-000020000000}"/>
            </a:ext>
          </a:extLst>
        </xdr:cNvPr>
        <xdr:cNvPicPr/>
      </xdr:nvPicPr>
      <xdr:blipFill>
        <a:blip xmlns:r="http://schemas.openxmlformats.org/officeDocument/2006/relationships" r:embed="rId2"/>
        <a:stretch>
          <a:fillRect/>
        </a:stretch>
      </xdr:blipFill>
      <xdr:spPr>
        <a:xfrm>
          <a:off x="12819530" y="600636"/>
          <a:ext cx="2292350" cy="2438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158750</xdr:rowOff>
    </xdr:from>
    <xdr:to>
      <xdr:col>12</xdr:col>
      <xdr:colOff>112058</xdr:colOff>
      <xdr:row>3</xdr:row>
      <xdr:rowOff>75889</xdr:rowOff>
    </xdr:to>
    <xdr:pic>
      <xdr:nvPicPr>
        <xdr:cNvPr id="32" name="Picture 3">
          <a:extLst>
            <a:ext uri="{FF2B5EF4-FFF2-40B4-BE49-F238E27FC236}">
              <a16:creationId xmlns:a16="http://schemas.microsoft.com/office/drawing/2014/main" id="{00000000-0008-0000-0E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0"/>
          <a:ext cx="1222561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242047</xdr:colOff>
      <xdr:row>3</xdr:row>
      <xdr:rowOff>62752</xdr:rowOff>
    </xdr:from>
    <xdr:to>
      <xdr:col>12</xdr:col>
      <xdr:colOff>6350</xdr:colOff>
      <xdr:row>4</xdr:row>
      <xdr:rowOff>127298</xdr:rowOff>
    </xdr:to>
    <xdr:pic>
      <xdr:nvPicPr>
        <xdr:cNvPr id="34" name="Billede 33">
          <a:extLst>
            <a:ext uri="{FF2B5EF4-FFF2-40B4-BE49-F238E27FC236}">
              <a16:creationId xmlns:a16="http://schemas.microsoft.com/office/drawing/2014/main" id="{00000000-0008-0000-0E00-000022000000}"/>
            </a:ext>
          </a:extLst>
        </xdr:cNvPr>
        <xdr:cNvPicPr/>
      </xdr:nvPicPr>
      <xdr:blipFill>
        <a:blip xmlns:r="http://schemas.openxmlformats.org/officeDocument/2006/relationships" r:embed="rId2"/>
        <a:stretch>
          <a:fillRect/>
        </a:stretch>
      </xdr:blipFill>
      <xdr:spPr>
        <a:xfrm>
          <a:off x="10076329" y="600634"/>
          <a:ext cx="2292350" cy="2438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123265</xdr:rowOff>
    </xdr:from>
    <xdr:to>
      <xdr:col>12</xdr:col>
      <xdr:colOff>86589</xdr:colOff>
      <xdr:row>3</xdr:row>
      <xdr:rowOff>40404</xdr:rowOff>
    </xdr:to>
    <xdr:pic>
      <xdr:nvPicPr>
        <xdr:cNvPr id="2" name="Picture 3">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265"/>
          <a:ext cx="12001498"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197224</xdr:colOff>
      <xdr:row>3</xdr:row>
      <xdr:rowOff>53788</xdr:rowOff>
    </xdr:from>
    <xdr:to>
      <xdr:col>12</xdr:col>
      <xdr:colOff>6350</xdr:colOff>
      <xdr:row>4</xdr:row>
      <xdr:rowOff>118334</xdr:rowOff>
    </xdr:to>
    <xdr:pic>
      <xdr:nvPicPr>
        <xdr:cNvPr id="32" name="Billede 31">
          <a:extLst>
            <a:ext uri="{FF2B5EF4-FFF2-40B4-BE49-F238E27FC236}">
              <a16:creationId xmlns:a16="http://schemas.microsoft.com/office/drawing/2014/main" id="{00000000-0008-0000-0F00-000020000000}"/>
            </a:ext>
          </a:extLst>
        </xdr:cNvPr>
        <xdr:cNvPicPr/>
      </xdr:nvPicPr>
      <xdr:blipFill>
        <a:blip xmlns:r="http://schemas.openxmlformats.org/officeDocument/2006/relationships" r:embed="rId2"/>
        <a:stretch>
          <a:fillRect/>
        </a:stretch>
      </xdr:blipFill>
      <xdr:spPr>
        <a:xfrm>
          <a:off x="9879106" y="591670"/>
          <a:ext cx="2292350" cy="24384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8.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9.bin"/><Relationship Id="rId1" Type="http://schemas.openxmlformats.org/officeDocument/2006/relationships/hyperlink" Target="http://www.realkreditraadet.dk/Default.aspx?ID=292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jyskebank.dk/wps/wcm/connect/jfo/28e25f09-5069-4a41-b431-a8ca1fb67e16/jbgff-2021.pdf?MOD=AJPERES&amp;CVID=ntNClOj"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jyskerealkredit.com/"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jyskerealkredit.com/contact" TargetMode="External"/><Relationship Id="rId11" Type="http://schemas.openxmlformats.org/officeDocument/2006/relationships/vmlDrawing" Target="../drawings/vmlDrawing1.vml"/><Relationship Id="rId5" Type="http://schemas.openxmlformats.org/officeDocument/2006/relationships/hyperlink" Target="https://coveredbondlabel.com/issuer/2/" TargetMode="External"/><Relationship Id="rId10" Type="http://schemas.openxmlformats.org/officeDocument/2006/relationships/printerSettings" Target="../printerSettings/printerSettings3.bin"/><Relationship Id="rId4" Type="http://schemas.openxmlformats.org/officeDocument/2006/relationships/hyperlink" Target="https://coveredbondlabel.com/issuer/2/" TargetMode="External"/><Relationship Id="rId9" Type="http://schemas.openxmlformats.org/officeDocument/2006/relationships/hyperlink" Target="https://www.jyskebank.dk/wps/wcm/connect/jfo/afa341a8-228c-42ca-accc-8148a4ece36d/Jyske+Bank+Group+Green+Finance+Framework+Second-Party+Opinion.pdf?MOD=AJPERES&amp;CVID=ntNxiQm"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146" sqref="A146"/>
    </sheetView>
  </sheetViews>
  <sheetFormatPr defaultRowHeight="15" x14ac:dyDescent="0.25"/>
  <cols>
    <col min="1" max="1" width="242" style="278" customWidth="1"/>
  </cols>
  <sheetData>
    <row r="1" spans="1:1" ht="31.5" x14ac:dyDescent="0.25">
      <c r="A1" s="296" t="s">
        <v>1378</v>
      </c>
    </row>
    <row r="3" spans="1:1" x14ac:dyDescent="0.25">
      <c r="A3" s="380"/>
    </row>
    <row r="4" spans="1:1" ht="34.5" x14ac:dyDescent="0.25">
      <c r="A4" s="381" t="s">
        <v>1379</v>
      </c>
    </row>
    <row r="5" spans="1:1" ht="34.5" x14ac:dyDescent="0.25">
      <c r="A5" s="381" t="s">
        <v>1380</v>
      </c>
    </row>
    <row r="6" spans="1:1" ht="34.5" x14ac:dyDescent="0.25">
      <c r="A6" s="381" t="s">
        <v>1381</v>
      </c>
    </row>
    <row r="7" spans="1:1" ht="17.25" x14ac:dyDescent="0.25">
      <c r="A7" s="381"/>
    </row>
    <row r="8" spans="1:1" ht="18.75" x14ac:dyDescent="0.25">
      <c r="A8" s="382" t="s">
        <v>1382</v>
      </c>
    </row>
    <row r="9" spans="1:1" ht="34.5" x14ac:dyDescent="0.3">
      <c r="A9" s="383" t="s">
        <v>1383</v>
      </c>
    </row>
    <row r="10" spans="1:1" ht="69" x14ac:dyDescent="0.25">
      <c r="A10" s="384" t="s">
        <v>1384</v>
      </c>
    </row>
    <row r="11" spans="1:1" ht="34.5" x14ac:dyDescent="0.25">
      <c r="A11" s="384" t="s">
        <v>1385</v>
      </c>
    </row>
    <row r="12" spans="1:1" ht="17.25" x14ac:dyDescent="0.25">
      <c r="A12" s="384" t="s">
        <v>1386</v>
      </c>
    </row>
    <row r="13" spans="1:1" ht="17.25" x14ac:dyDescent="0.25">
      <c r="A13" s="384" t="s">
        <v>1387</v>
      </c>
    </row>
    <row r="14" spans="1:1" ht="34.5" x14ac:dyDescent="0.25">
      <c r="A14" s="384" t="s">
        <v>1388</v>
      </c>
    </row>
    <row r="15" spans="1:1" ht="17.25" x14ac:dyDescent="0.25">
      <c r="A15" s="384"/>
    </row>
    <row r="16" spans="1:1" ht="18.75" x14ac:dyDescent="0.25">
      <c r="A16" s="382" t="s">
        <v>1389</v>
      </c>
    </row>
    <row r="17" spans="1:1" ht="17.25" x14ac:dyDescent="0.25">
      <c r="A17" s="385" t="s">
        <v>1390</v>
      </c>
    </row>
    <row r="18" spans="1:1" ht="34.5" x14ac:dyDescent="0.25">
      <c r="A18" s="386" t="s">
        <v>1391</v>
      </c>
    </row>
    <row r="19" spans="1:1" ht="34.5" x14ac:dyDescent="0.25">
      <c r="A19" s="386" t="s">
        <v>1392</v>
      </c>
    </row>
    <row r="20" spans="1:1" ht="51.75" x14ac:dyDescent="0.25">
      <c r="A20" s="386" t="s">
        <v>1393</v>
      </c>
    </row>
    <row r="21" spans="1:1" ht="86.25" x14ac:dyDescent="0.25">
      <c r="A21" s="386" t="s">
        <v>1394</v>
      </c>
    </row>
    <row r="22" spans="1:1" ht="51.75" x14ac:dyDescent="0.25">
      <c r="A22" s="386" t="s">
        <v>1395</v>
      </c>
    </row>
    <row r="23" spans="1:1" ht="34.5" x14ac:dyDescent="0.25">
      <c r="A23" s="386" t="s">
        <v>1396</v>
      </c>
    </row>
    <row r="24" spans="1:1" ht="17.25" x14ac:dyDescent="0.25">
      <c r="A24" s="386" t="s">
        <v>1397</v>
      </c>
    </row>
    <row r="25" spans="1:1" ht="17.25" x14ac:dyDescent="0.25">
      <c r="A25" s="385" t="s">
        <v>1398</v>
      </c>
    </row>
    <row r="26" spans="1:1" ht="51.75" x14ac:dyDescent="0.3">
      <c r="A26" s="387" t="s">
        <v>1399</v>
      </c>
    </row>
    <row r="27" spans="1:1" ht="17.25" x14ac:dyDescent="0.3">
      <c r="A27" s="387" t="s">
        <v>1400</v>
      </c>
    </row>
    <row r="28" spans="1:1" ht="17.25" x14ac:dyDescent="0.25">
      <c r="A28" s="385" t="s">
        <v>1401</v>
      </c>
    </row>
    <row r="29" spans="1:1" ht="34.5" x14ac:dyDescent="0.25">
      <c r="A29" s="386" t="s">
        <v>1402</v>
      </c>
    </row>
    <row r="30" spans="1:1" ht="34.5" x14ac:dyDescent="0.25">
      <c r="A30" s="386" t="s">
        <v>1403</v>
      </c>
    </row>
    <row r="31" spans="1:1" ht="34.5" x14ac:dyDescent="0.25">
      <c r="A31" s="386" t="s">
        <v>1404</v>
      </c>
    </row>
    <row r="32" spans="1:1" ht="34.5" x14ac:dyDescent="0.25">
      <c r="A32" s="386" t="s">
        <v>1405</v>
      </c>
    </row>
    <row r="33" spans="1:1" ht="17.25" x14ac:dyDescent="0.25">
      <c r="A33" s="386"/>
    </row>
    <row r="34" spans="1:1" ht="18.75" x14ac:dyDescent="0.25">
      <c r="A34" s="382" t="s">
        <v>1406</v>
      </c>
    </row>
    <row r="35" spans="1:1" ht="17.25" x14ac:dyDescent="0.25">
      <c r="A35" s="385" t="s">
        <v>1407</v>
      </c>
    </row>
    <row r="36" spans="1:1" ht="34.5" x14ac:dyDescent="0.25">
      <c r="A36" s="386" t="s">
        <v>1408</v>
      </c>
    </row>
    <row r="37" spans="1:1" ht="34.5" x14ac:dyDescent="0.25">
      <c r="A37" s="386" t="s">
        <v>1409</v>
      </c>
    </row>
    <row r="38" spans="1:1" ht="34.5" x14ac:dyDescent="0.25">
      <c r="A38" s="386" t="s">
        <v>1410</v>
      </c>
    </row>
    <row r="39" spans="1:1" ht="17.25" x14ac:dyDescent="0.25">
      <c r="A39" s="386" t="s">
        <v>1411</v>
      </c>
    </row>
    <row r="40" spans="1:1" ht="34.5" x14ac:dyDescent="0.25">
      <c r="A40" s="386" t="s">
        <v>1412</v>
      </c>
    </row>
    <row r="41" spans="1:1" ht="17.25" x14ac:dyDescent="0.25">
      <c r="A41" s="385" t="s">
        <v>1413</v>
      </c>
    </row>
    <row r="42" spans="1:1" ht="17.25" x14ac:dyDescent="0.25">
      <c r="A42" s="386" t="s">
        <v>1414</v>
      </c>
    </row>
    <row r="43" spans="1:1" ht="17.25" x14ac:dyDescent="0.3">
      <c r="A43" s="387" t="s">
        <v>1415</v>
      </c>
    </row>
    <row r="44" spans="1:1" ht="17.25" x14ac:dyDescent="0.25">
      <c r="A44" s="385" t="s">
        <v>1416</v>
      </c>
    </row>
    <row r="45" spans="1:1" ht="34.5" x14ac:dyDescent="0.3">
      <c r="A45" s="387" t="s">
        <v>1417</v>
      </c>
    </row>
    <row r="46" spans="1:1" ht="34.5" x14ac:dyDescent="0.25">
      <c r="A46" s="386" t="s">
        <v>1418</v>
      </c>
    </row>
    <row r="47" spans="1:1" ht="51.75" x14ac:dyDescent="0.25">
      <c r="A47" s="386" t="s">
        <v>1419</v>
      </c>
    </row>
    <row r="48" spans="1:1" ht="17.25" x14ac:dyDescent="0.25">
      <c r="A48" s="386" t="s">
        <v>1420</v>
      </c>
    </row>
    <row r="49" spans="1:1" ht="17.25" x14ac:dyDescent="0.3">
      <c r="A49" s="387" t="s">
        <v>1421</v>
      </c>
    </row>
    <row r="50" spans="1:1" ht="17.25" x14ac:dyDescent="0.25">
      <c r="A50" s="385" t="s">
        <v>1422</v>
      </c>
    </row>
    <row r="51" spans="1:1" ht="34.5" x14ac:dyDescent="0.3">
      <c r="A51" s="387" t="s">
        <v>1423</v>
      </c>
    </row>
    <row r="52" spans="1:1" ht="17.25" x14ac:dyDescent="0.25">
      <c r="A52" s="386" t="s">
        <v>1424</v>
      </c>
    </row>
    <row r="53" spans="1:1" ht="34.5" x14ac:dyDescent="0.3">
      <c r="A53" s="387" t="s">
        <v>1425</v>
      </c>
    </row>
    <row r="54" spans="1:1" ht="17.25" x14ac:dyDescent="0.25">
      <c r="A54" s="385" t="s">
        <v>1426</v>
      </c>
    </row>
    <row r="55" spans="1:1" ht="17.25" x14ac:dyDescent="0.3">
      <c r="A55" s="387" t="s">
        <v>1427</v>
      </c>
    </row>
    <row r="56" spans="1:1" ht="34.5" x14ac:dyDescent="0.25">
      <c r="A56" s="386" t="s">
        <v>1428</v>
      </c>
    </row>
    <row r="57" spans="1:1" ht="17.25" x14ac:dyDescent="0.25">
      <c r="A57" s="386" t="s">
        <v>1429</v>
      </c>
    </row>
    <row r="58" spans="1:1" ht="17.25" x14ac:dyDescent="0.25">
      <c r="A58" s="386" t="s">
        <v>1430</v>
      </c>
    </row>
    <row r="59" spans="1:1" ht="17.25" x14ac:dyDescent="0.25">
      <c r="A59" s="385" t="s">
        <v>1431</v>
      </c>
    </row>
    <row r="60" spans="1:1" ht="34.5" x14ac:dyDescent="0.25">
      <c r="A60" s="386" t="s">
        <v>1432</v>
      </c>
    </row>
    <row r="61" spans="1:1" ht="17.25" x14ac:dyDescent="0.25">
      <c r="A61" s="388"/>
    </row>
    <row r="62" spans="1:1" ht="18.75" x14ac:dyDescent="0.25">
      <c r="A62" s="382" t="s">
        <v>1433</v>
      </c>
    </row>
    <row r="63" spans="1:1" ht="17.25" x14ac:dyDescent="0.25">
      <c r="A63" s="385" t="s">
        <v>1434</v>
      </c>
    </row>
    <row r="64" spans="1:1" ht="34.5" x14ac:dyDescent="0.25">
      <c r="A64" s="386" t="s">
        <v>1435</v>
      </c>
    </row>
    <row r="65" spans="1:1" ht="17.25" x14ac:dyDescent="0.25">
      <c r="A65" s="386" t="s">
        <v>1436</v>
      </c>
    </row>
    <row r="66" spans="1:1" ht="34.5" x14ac:dyDescent="0.25">
      <c r="A66" s="384" t="s">
        <v>1437</v>
      </c>
    </row>
    <row r="67" spans="1:1" ht="34.5" x14ac:dyDescent="0.25">
      <c r="A67" s="384" t="s">
        <v>1438</v>
      </c>
    </row>
    <row r="68" spans="1:1" ht="34.5" x14ac:dyDescent="0.25">
      <c r="A68" s="384" t="s">
        <v>1439</v>
      </c>
    </row>
    <row r="69" spans="1:1" ht="17.25" x14ac:dyDescent="0.25">
      <c r="A69" s="389" t="s">
        <v>1440</v>
      </c>
    </row>
    <row r="70" spans="1:1" ht="51.75" x14ac:dyDescent="0.25">
      <c r="A70" s="384" t="s">
        <v>1441</v>
      </c>
    </row>
    <row r="71" spans="1:1" ht="17.25" x14ac:dyDescent="0.25">
      <c r="A71" s="384" t="s">
        <v>1442</v>
      </c>
    </row>
    <row r="72" spans="1:1" ht="17.25" x14ac:dyDescent="0.25">
      <c r="A72" s="389" t="s">
        <v>1443</v>
      </c>
    </row>
    <row r="73" spans="1:1" ht="17.25" x14ac:dyDescent="0.25">
      <c r="A73" s="384" t="s">
        <v>1444</v>
      </c>
    </row>
    <row r="74" spans="1:1" ht="17.25" x14ac:dyDescent="0.25">
      <c r="A74" s="389" t="s">
        <v>1445</v>
      </c>
    </row>
    <row r="75" spans="1:1" ht="34.5" x14ac:dyDescent="0.25">
      <c r="A75" s="384" t="s">
        <v>1446</v>
      </c>
    </row>
    <row r="76" spans="1:1" ht="17.25" x14ac:dyDescent="0.25">
      <c r="A76" s="384" t="s">
        <v>1447</v>
      </c>
    </row>
    <row r="77" spans="1:1" ht="51.75" x14ac:dyDescent="0.25">
      <c r="A77" s="384" t="s">
        <v>1448</v>
      </c>
    </row>
    <row r="78" spans="1:1" ht="17.25" x14ac:dyDescent="0.25">
      <c r="A78" s="389" t="s">
        <v>1449</v>
      </c>
    </row>
    <row r="79" spans="1:1" ht="17.25" x14ac:dyDescent="0.3">
      <c r="A79" s="390" t="s">
        <v>1450</v>
      </c>
    </row>
    <row r="80" spans="1:1" ht="17.25" x14ac:dyDescent="0.25">
      <c r="A80" s="389" t="s">
        <v>1451</v>
      </c>
    </row>
    <row r="81" spans="1:1" ht="34.5" x14ac:dyDescent="0.25">
      <c r="A81" s="384" t="s">
        <v>1452</v>
      </c>
    </row>
    <row r="82" spans="1:1" ht="34.5" x14ac:dyDescent="0.25">
      <c r="A82" s="384" t="s">
        <v>1453</v>
      </c>
    </row>
    <row r="83" spans="1:1" ht="34.5" x14ac:dyDescent="0.25">
      <c r="A83" s="384" t="s">
        <v>1454</v>
      </c>
    </row>
    <row r="84" spans="1:1" ht="34.5" x14ac:dyDescent="0.25">
      <c r="A84" s="384" t="s">
        <v>1455</v>
      </c>
    </row>
    <row r="85" spans="1:1" ht="34.5" x14ac:dyDescent="0.25">
      <c r="A85" s="384" t="s">
        <v>1456</v>
      </c>
    </row>
    <row r="86" spans="1:1" ht="17.25" x14ac:dyDescent="0.25">
      <c r="A86" s="389" t="s">
        <v>1457</v>
      </c>
    </row>
    <row r="87" spans="1:1" ht="17.25" x14ac:dyDescent="0.25">
      <c r="A87" s="384" t="s">
        <v>1458</v>
      </c>
    </row>
    <row r="88" spans="1:1" ht="34.5" x14ac:dyDescent="0.25">
      <c r="A88" s="384" t="s">
        <v>1459</v>
      </c>
    </row>
    <row r="89" spans="1:1" ht="17.25" x14ac:dyDescent="0.25">
      <c r="A89" s="389" t="s">
        <v>1460</v>
      </c>
    </row>
    <row r="90" spans="1:1" ht="34.5" x14ac:dyDescent="0.25">
      <c r="A90" s="384" t="s">
        <v>1461</v>
      </c>
    </row>
    <row r="91" spans="1:1" ht="17.25" x14ac:dyDescent="0.25">
      <c r="A91" s="389" t="s">
        <v>1462</v>
      </c>
    </row>
    <row r="92" spans="1:1" ht="17.25" x14ac:dyDescent="0.3">
      <c r="A92" s="390" t="s">
        <v>1463</v>
      </c>
    </row>
    <row r="93" spans="1:1" ht="17.25" x14ac:dyDescent="0.25">
      <c r="A93" s="384" t="s">
        <v>1464</v>
      </c>
    </row>
    <row r="94" spans="1:1" ht="17.25" x14ac:dyDescent="0.25">
      <c r="A94" s="384"/>
    </row>
    <row r="95" spans="1:1" ht="18.75" x14ac:dyDescent="0.25">
      <c r="A95" s="382" t="s">
        <v>1465</v>
      </c>
    </row>
    <row r="96" spans="1:1" ht="34.5" x14ac:dyDescent="0.3">
      <c r="A96" s="390" t="s">
        <v>1466</v>
      </c>
    </row>
    <row r="97" spans="1:1" ht="17.25" x14ac:dyDescent="0.3">
      <c r="A97" s="390" t="s">
        <v>1467</v>
      </c>
    </row>
    <row r="98" spans="1:1" ht="17.25" x14ac:dyDescent="0.25">
      <c r="A98" s="389" t="s">
        <v>1468</v>
      </c>
    </row>
    <row r="99" spans="1:1" ht="17.25" x14ac:dyDescent="0.25">
      <c r="A99" s="381" t="s">
        <v>1469</v>
      </c>
    </row>
    <row r="100" spans="1:1" ht="17.25" x14ac:dyDescent="0.25">
      <c r="A100" s="384" t="s">
        <v>1470</v>
      </c>
    </row>
    <row r="101" spans="1:1" ht="17.25" x14ac:dyDescent="0.25">
      <c r="A101" s="384" t="s">
        <v>1471</v>
      </c>
    </row>
    <row r="102" spans="1:1" ht="17.25" x14ac:dyDescent="0.25">
      <c r="A102" s="384" t="s">
        <v>1472</v>
      </c>
    </row>
    <row r="103" spans="1:1" ht="17.25" x14ac:dyDescent="0.25">
      <c r="A103" s="384" t="s">
        <v>1473</v>
      </c>
    </row>
    <row r="104" spans="1:1" ht="34.5" x14ac:dyDescent="0.25">
      <c r="A104" s="384" t="s">
        <v>1474</v>
      </c>
    </row>
    <row r="105" spans="1:1" ht="17.25" x14ac:dyDescent="0.25">
      <c r="A105" s="381" t="s">
        <v>1475</v>
      </c>
    </row>
    <row r="106" spans="1:1" ht="17.25" x14ac:dyDescent="0.25">
      <c r="A106" s="384" t="s">
        <v>1476</v>
      </c>
    </row>
    <row r="107" spans="1:1" ht="17.25" x14ac:dyDescent="0.25">
      <c r="A107" s="384" t="s">
        <v>1477</v>
      </c>
    </row>
    <row r="108" spans="1:1" ht="17.25" x14ac:dyDescent="0.25">
      <c r="A108" s="384" t="s">
        <v>1478</v>
      </c>
    </row>
    <row r="109" spans="1:1" ht="17.25" x14ac:dyDescent="0.25">
      <c r="A109" s="384" t="s">
        <v>1479</v>
      </c>
    </row>
    <row r="110" spans="1:1" ht="17.25" x14ac:dyDescent="0.25">
      <c r="A110" s="384" t="s">
        <v>1480</v>
      </c>
    </row>
    <row r="111" spans="1:1" ht="17.25" x14ac:dyDescent="0.25">
      <c r="A111" s="384" t="s">
        <v>1481</v>
      </c>
    </row>
    <row r="112" spans="1:1" ht="17.25" x14ac:dyDescent="0.25">
      <c r="A112" s="389" t="s">
        <v>1482</v>
      </c>
    </row>
    <row r="113" spans="1:1" ht="17.25" x14ac:dyDescent="0.25">
      <c r="A113" s="384" t="s">
        <v>1483</v>
      </c>
    </row>
    <row r="114" spans="1:1" ht="17.25" x14ac:dyDescent="0.25">
      <c r="A114" s="381" t="s">
        <v>1484</v>
      </c>
    </row>
    <row r="115" spans="1:1" ht="17.25" x14ac:dyDescent="0.25">
      <c r="A115" s="384" t="s">
        <v>1485</v>
      </c>
    </row>
    <row r="116" spans="1:1" ht="17.25" x14ac:dyDescent="0.25">
      <c r="A116" s="384" t="s">
        <v>1486</v>
      </c>
    </row>
    <row r="117" spans="1:1" ht="17.25" x14ac:dyDescent="0.25">
      <c r="A117" s="381" t="s">
        <v>1487</v>
      </c>
    </row>
    <row r="118" spans="1:1" ht="17.25" x14ac:dyDescent="0.25">
      <c r="A118" s="384" t="s">
        <v>1488</v>
      </c>
    </row>
    <row r="119" spans="1:1" ht="17.25" x14ac:dyDescent="0.25">
      <c r="A119" s="384" t="s">
        <v>1489</v>
      </c>
    </row>
    <row r="120" spans="1:1" ht="17.25" x14ac:dyDescent="0.25">
      <c r="A120" s="384" t="s">
        <v>1490</v>
      </c>
    </row>
    <row r="121" spans="1:1" ht="17.25" x14ac:dyDescent="0.25">
      <c r="A121" s="389" t="s">
        <v>1491</v>
      </c>
    </row>
    <row r="122" spans="1:1" ht="17.25" x14ac:dyDescent="0.25">
      <c r="A122" s="381" t="s">
        <v>1492</v>
      </c>
    </row>
    <row r="123" spans="1:1" ht="17.25" x14ac:dyDescent="0.25">
      <c r="A123" s="381" t="s">
        <v>1493</v>
      </c>
    </row>
    <row r="124" spans="1:1" ht="17.25" x14ac:dyDescent="0.25">
      <c r="A124" s="384" t="s">
        <v>1494</v>
      </c>
    </row>
    <row r="125" spans="1:1" ht="17.25" x14ac:dyDescent="0.25">
      <c r="A125" s="384" t="s">
        <v>1495</v>
      </c>
    </row>
    <row r="126" spans="1:1" ht="17.25" x14ac:dyDescent="0.25">
      <c r="A126" s="384" t="s">
        <v>1496</v>
      </c>
    </row>
    <row r="127" spans="1:1" ht="17.25" x14ac:dyDescent="0.25">
      <c r="A127" s="384" t="s">
        <v>1497</v>
      </c>
    </row>
    <row r="128" spans="1:1" ht="17.25" x14ac:dyDescent="0.25">
      <c r="A128" s="384" t="s">
        <v>1498</v>
      </c>
    </row>
    <row r="129" spans="1:1" ht="17.25" x14ac:dyDescent="0.25">
      <c r="A129" s="389" t="s">
        <v>1499</v>
      </c>
    </row>
    <row r="130" spans="1:1" ht="34.5" x14ac:dyDescent="0.25">
      <c r="A130" s="384" t="s">
        <v>1500</v>
      </c>
    </row>
    <row r="131" spans="1:1" ht="69" x14ac:dyDescent="0.25">
      <c r="A131" s="384" t="s">
        <v>1501</v>
      </c>
    </row>
    <row r="132" spans="1:1" ht="34.5" x14ac:dyDescent="0.25">
      <c r="A132" s="384" t="s">
        <v>1502</v>
      </c>
    </row>
    <row r="133" spans="1:1" ht="17.25" x14ac:dyDescent="0.25">
      <c r="A133" s="389" t="s">
        <v>1503</v>
      </c>
    </row>
    <row r="134" spans="1:1" ht="34.5" x14ac:dyDescent="0.25">
      <c r="A134" s="381" t="s">
        <v>1504</v>
      </c>
    </row>
    <row r="135" spans="1:1" ht="17.25" x14ac:dyDescent="0.25">
      <c r="A135" s="381"/>
    </row>
    <row r="136" spans="1:1" ht="18.75" x14ac:dyDescent="0.25">
      <c r="A136" s="382" t="s">
        <v>1505</v>
      </c>
    </row>
    <row r="137" spans="1:1" ht="17.25" x14ac:dyDescent="0.25">
      <c r="A137" s="384" t="s">
        <v>1506</v>
      </c>
    </row>
    <row r="138" spans="1:1" ht="34.5" x14ac:dyDescent="0.25">
      <c r="A138" s="386" t="s">
        <v>1507</v>
      </c>
    </row>
    <row r="139" spans="1:1" ht="34.5" x14ac:dyDescent="0.25">
      <c r="A139" s="386" t="s">
        <v>1508</v>
      </c>
    </row>
    <row r="140" spans="1:1" ht="17.25" x14ac:dyDescent="0.25">
      <c r="A140" s="385" t="s">
        <v>1509</v>
      </c>
    </row>
    <row r="141" spans="1:1" ht="17.25" x14ac:dyDescent="0.25">
      <c r="A141" s="391" t="s">
        <v>1510</v>
      </c>
    </row>
    <row r="142" spans="1:1" ht="34.5" x14ac:dyDescent="0.3">
      <c r="A142" s="387" t="s">
        <v>1511</v>
      </c>
    </row>
    <row r="143" spans="1:1" ht="17.25" x14ac:dyDescent="0.25">
      <c r="A143" s="386" t="s">
        <v>1512</v>
      </c>
    </row>
    <row r="144" spans="1:1" ht="17.25" x14ac:dyDescent="0.25">
      <c r="A144" s="386" t="s">
        <v>1513</v>
      </c>
    </row>
    <row r="145" spans="1:1" ht="17.25" x14ac:dyDescent="0.25">
      <c r="A145" s="391" t="s">
        <v>1514</v>
      </c>
    </row>
    <row r="146" spans="1:1" ht="17.25" x14ac:dyDescent="0.25">
      <c r="A146" s="385" t="s">
        <v>1515</v>
      </c>
    </row>
    <row r="147" spans="1:1" ht="17.25" x14ac:dyDescent="0.25">
      <c r="A147" s="391" t="s">
        <v>1516</v>
      </c>
    </row>
    <row r="148" spans="1:1" ht="17.25" x14ac:dyDescent="0.25">
      <c r="A148" s="386" t="s">
        <v>1517</v>
      </c>
    </row>
    <row r="149" spans="1:1" ht="17.25" x14ac:dyDescent="0.25">
      <c r="A149" s="386" t="s">
        <v>1518</v>
      </c>
    </row>
    <row r="150" spans="1:1" ht="17.25" x14ac:dyDescent="0.25">
      <c r="A150" s="386" t="s">
        <v>1519</v>
      </c>
    </row>
    <row r="151" spans="1:1" ht="34.5" x14ac:dyDescent="0.25">
      <c r="A151" s="391" t="s">
        <v>1520</v>
      </c>
    </row>
    <row r="152" spans="1:1" ht="17.25" x14ac:dyDescent="0.25">
      <c r="A152" s="385" t="s">
        <v>1521</v>
      </c>
    </row>
    <row r="153" spans="1:1" ht="17.25" x14ac:dyDescent="0.25">
      <c r="A153" s="386" t="s">
        <v>1522</v>
      </c>
    </row>
    <row r="154" spans="1:1" ht="17.25" x14ac:dyDescent="0.25">
      <c r="A154" s="386" t="s">
        <v>1523</v>
      </c>
    </row>
    <row r="155" spans="1:1" ht="17.25" x14ac:dyDescent="0.25">
      <c r="A155" s="386" t="s">
        <v>1524</v>
      </c>
    </row>
    <row r="156" spans="1:1" ht="17.25" x14ac:dyDescent="0.25">
      <c r="A156" s="386" t="s">
        <v>1525</v>
      </c>
    </row>
    <row r="157" spans="1:1" ht="34.5" x14ac:dyDescent="0.25">
      <c r="A157" s="386" t="s">
        <v>1526</v>
      </c>
    </row>
    <row r="158" spans="1:1" ht="34.5" x14ac:dyDescent="0.25">
      <c r="A158" s="386" t="s">
        <v>1527</v>
      </c>
    </row>
    <row r="159" spans="1:1" ht="17.25" x14ac:dyDescent="0.25">
      <c r="A159" s="385" t="s">
        <v>1528</v>
      </c>
    </row>
    <row r="160" spans="1:1" ht="34.5" x14ac:dyDescent="0.25">
      <c r="A160" s="386" t="s">
        <v>1529</v>
      </c>
    </row>
    <row r="161" spans="1:1" ht="34.5" x14ac:dyDescent="0.25">
      <c r="A161" s="386" t="s">
        <v>1530</v>
      </c>
    </row>
    <row r="162" spans="1:1" ht="17.25" x14ac:dyDescent="0.25">
      <c r="A162" s="386" t="s">
        <v>1531</v>
      </c>
    </row>
    <row r="163" spans="1:1" ht="17.25" x14ac:dyDescent="0.25">
      <c r="A163" s="385" t="s">
        <v>1532</v>
      </c>
    </row>
    <row r="164" spans="1:1" ht="34.5" x14ac:dyDescent="0.3">
      <c r="A164" s="392" t="s">
        <v>1533</v>
      </c>
    </row>
    <row r="165" spans="1:1" ht="34.5" x14ac:dyDescent="0.25">
      <c r="A165" s="386" t="s">
        <v>1534</v>
      </c>
    </row>
    <row r="166" spans="1:1" ht="17.25" x14ac:dyDescent="0.25">
      <c r="A166" s="385" t="s">
        <v>1535</v>
      </c>
    </row>
    <row r="167" spans="1:1" ht="17.25" x14ac:dyDescent="0.25">
      <c r="A167" s="386" t="s">
        <v>1536</v>
      </c>
    </row>
    <row r="168" spans="1:1" ht="17.25" x14ac:dyDescent="0.25">
      <c r="A168" s="385" t="s">
        <v>1537</v>
      </c>
    </row>
    <row r="169" spans="1:1" ht="17.25" x14ac:dyDescent="0.3">
      <c r="A169" s="387" t="s">
        <v>1538</v>
      </c>
    </row>
    <row r="170" spans="1:1" ht="17.25" x14ac:dyDescent="0.3">
      <c r="A170" s="387"/>
    </row>
    <row r="171" spans="1:1" ht="17.25" x14ac:dyDescent="0.3">
      <c r="A171" s="387"/>
    </row>
    <row r="172" spans="1:1" ht="17.25" x14ac:dyDescent="0.3">
      <c r="A172" s="387"/>
    </row>
    <row r="173" spans="1:1" ht="17.25" x14ac:dyDescent="0.3">
      <c r="A173" s="387"/>
    </row>
    <row r="174" spans="1:1" ht="17.25" x14ac:dyDescent="0.3">
      <c r="A174" s="387"/>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
    <pageSetUpPr fitToPage="1"/>
  </sheetPr>
  <dimension ref="A1:E45"/>
  <sheetViews>
    <sheetView zoomScale="85" zoomScaleNormal="85" workbookViewId="0">
      <selection activeCell="S9" sqref="S9"/>
    </sheetView>
  </sheetViews>
  <sheetFormatPr defaultColWidth="15.85546875" defaultRowHeight="15" x14ac:dyDescent="0.25"/>
  <cols>
    <col min="1" max="1" width="68.42578125" style="3" bestFit="1" customWidth="1"/>
    <col min="2" max="5" width="15.7109375" style="3" bestFit="1" customWidth="1"/>
    <col min="6" max="16384" width="15.85546875" style="3"/>
  </cols>
  <sheetData>
    <row r="1" spans="1:5" ht="12" customHeight="1" x14ac:dyDescent="0.25"/>
    <row r="2" spans="1:5" ht="12" customHeight="1" x14ac:dyDescent="0.25"/>
    <row r="3" spans="1:5" ht="12" customHeight="1" x14ac:dyDescent="0.25"/>
    <row r="4" spans="1:5" ht="36" customHeight="1" x14ac:dyDescent="0.25">
      <c r="A4" s="7" t="s">
        <v>222</v>
      </c>
      <c r="B4" s="523"/>
      <c r="C4" s="523"/>
    </row>
    <row r="5" spans="1:5" ht="15.75" x14ac:dyDescent="0.25">
      <c r="A5" s="43" t="s">
        <v>51</v>
      </c>
      <c r="B5" s="8"/>
      <c r="C5" s="8"/>
      <c r="D5" s="8"/>
      <c r="E5" s="8"/>
    </row>
    <row r="6" spans="1:5" s="6" customFormat="1" ht="3.75" customHeight="1" x14ac:dyDescent="0.25">
      <c r="A6" s="4"/>
      <c r="B6" s="5"/>
      <c r="C6" s="5"/>
      <c r="D6" s="5"/>
      <c r="E6" s="5"/>
    </row>
    <row r="7" spans="1:5" s="6" customFormat="1" ht="3" customHeight="1" x14ac:dyDescent="0.25">
      <c r="A7" s="4"/>
    </row>
    <row r="8" spans="1:5" ht="3.75" customHeight="1" x14ac:dyDescent="0.25"/>
    <row r="9" spans="1:5" x14ac:dyDescent="0.25">
      <c r="A9" s="9" t="s">
        <v>52</v>
      </c>
      <c r="B9" s="60" t="s">
        <v>2734</v>
      </c>
      <c r="C9" s="60" t="s">
        <v>2735</v>
      </c>
      <c r="D9" s="60" t="s">
        <v>2736</v>
      </c>
      <c r="E9" s="60" t="s">
        <v>2737</v>
      </c>
    </row>
    <row r="10" spans="1:5" x14ac:dyDescent="0.25">
      <c r="A10" s="10" t="s">
        <v>53</v>
      </c>
      <c r="B10" s="72">
        <v>369.03500000000003</v>
      </c>
      <c r="C10" s="72">
        <v>367.82499999999999</v>
      </c>
      <c r="D10" s="72">
        <v>366.58100000000002</v>
      </c>
      <c r="E10" s="72">
        <v>378.33300000000003</v>
      </c>
    </row>
    <row r="11" spans="1:5" x14ac:dyDescent="0.25">
      <c r="A11" s="10" t="s">
        <v>124</v>
      </c>
      <c r="B11" s="72">
        <v>340.96899999999999</v>
      </c>
      <c r="C11" s="72">
        <v>338.512</v>
      </c>
      <c r="D11" s="72">
        <v>339.565</v>
      </c>
      <c r="E11" s="72">
        <v>340.68799999999999</v>
      </c>
    </row>
    <row r="12" spans="1:5" x14ac:dyDescent="0.25">
      <c r="A12" s="13" t="s">
        <v>54</v>
      </c>
      <c r="B12" s="73">
        <v>340.96899999999999</v>
      </c>
      <c r="C12" s="73">
        <v>338.512</v>
      </c>
      <c r="D12" s="73">
        <v>339.565</v>
      </c>
      <c r="E12" s="73">
        <v>340.68799999999999</v>
      </c>
    </row>
    <row r="13" spans="1:5" x14ac:dyDescent="0.25">
      <c r="A13" s="14" t="s">
        <v>55</v>
      </c>
      <c r="B13" s="74">
        <v>0.27600000000000002</v>
      </c>
      <c r="C13" s="74">
        <v>0.27500000000000002</v>
      </c>
      <c r="D13" s="74">
        <v>0.27</v>
      </c>
      <c r="E13" s="74">
        <v>0.26500000000000001</v>
      </c>
    </row>
    <row r="14" spans="1:5" x14ac:dyDescent="0.25">
      <c r="A14" s="10" t="s">
        <v>56</v>
      </c>
      <c r="B14" s="75">
        <v>0.27600000000000002</v>
      </c>
      <c r="C14" s="75">
        <v>0.27500000000000002</v>
      </c>
      <c r="D14" s="75">
        <v>0.27</v>
      </c>
      <c r="E14" s="75">
        <v>0.26500000000000001</v>
      </c>
    </row>
    <row r="15" spans="1:5" x14ac:dyDescent="0.25">
      <c r="A15" s="10" t="s">
        <v>125</v>
      </c>
      <c r="B15" s="72">
        <v>338.1855154389055</v>
      </c>
      <c r="C15" s="72">
        <v>339.69955050353246</v>
      </c>
      <c r="D15" s="72">
        <v>339.69955050353246</v>
      </c>
      <c r="E15" s="72">
        <v>341.81248863341392</v>
      </c>
    </row>
    <row r="16" spans="1:5" x14ac:dyDescent="0.25">
      <c r="A16" s="10" t="s">
        <v>57</v>
      </c>
      <c r="B16" s="72">
        <v>0</v>
      </c>
      <c r="C16" s="72">
        <v>0</v>
      </c>
      <c r="D16" s="72">
        <v>0</v>
      </c>
      <c r="E16" s="72">
        <v>0</v>
      </c>
    </row>
    <row r="17" spans="1:5" x14ac:dyDescent="0.25">
      <c r="A17" s="12" t="s">
        <v>177</v>
      </c>
      <c r="B17" s="72">
        <v>0</v>
      </c>
      <c r="C17" s="72">
        <v>0</v>
      </c>
      <c r="D17" s="72">
        <v>0</v>
      </c>
      <c r="E17" s="72">
        <v>0</v>
      </c>
    </row>
    <row r="18" spans="1:5" x14ac:dyDescent="0.25">
      <c r="A18" s="15" t="s">
        <v>126</v>
      </c>
      <c r="B18" s="71">
        <v>45.171195728999997</v>
      </c>
      <c r="C18" s="71">
        <v>44.171195728999997</v>
      </c>
      <c r="D18" s="71">
        <v>45.069799860000003</v>
      </c>
      <c r="E18" s="71">
        <v>45.069799860000003</v>
      </c>
    </row>
    <row r="19" spans="1:5" x14ac:dyDescent="0.25">
      <c r="A19" s="16" t="s">
        <v>127</v>
      </c>
      <c r="B19" s="71">
        <v>4.3334258049999998E-2</v>
      </c>
      <c r="C19" s="71">
        <v>4.3334258049999998E-2</v>
      </c>
      <c r="D19" s="71">
        <v>0.12204686820000001</v>
      </c>
      <c r="E19" s="71">
        <v>0.12204686820000001</v>
      </c>
    </row>
    <row r="20" spans="1:5" x14ac:dyDescent="0.25">
      <c r="A20" s="10" t="s">
        <v>128</v>
      </c>
      <c r="B20" s="72">
        <v>5.7615754770000006E-2</v>
      </c>
      <c r="C20" s="72">
        <v>5.7615754770000006E-2</v>
      </c>
      <c r="D20" s="72">
        <v>7.300289187999999E-2</v>
      </c>
      <c r="E20" s="72">
        <v>7.300289187999999E-2</v>
      </c>
    </row>
    <row r="21" spans="1:5" s="6" customFormat="1" ht="9.75" customHeight="1" x14ac:dyDescent="0.25">
      <c r="A21" s="4"/>
      <c r="B21" s="5"/>
      <c r="C21" s="5"/>
      <c r="D21" s="5"/>
      <c r="E21" s="5"/>
    </row>
    <row r="22" spans="1:5" s="6" customFormat="1" ht="15.75" x14ac:dyDescent="0.25">
      <c r="A22" s="70"/>
      <c r="B22" s="5"/>
      <c r="C22" s="5"/>
      <c r="D22" s="5"/>
      <c r="E22" s="5"/>
    </row>
    <row r="23" spans="1:5" x14ac:dyDescent="0.25">
      <c r="A23" s="20" t="s">
        <v>58</v>
      </c>
      <c r="B23" s="2"/>
      <c r="C23" s="2"/>
      <c r="D23" s="2"/>
      <c r="E23" s="2"/>
    </row>
    <row r="24" spans="1:5" x14ac:dyDescent="0.25">
      <c r="A24" s="17" t="s">
        <v>129</v>
      </c>
      <c r="B24" s="79">
        <v>339.15234733599999</v>
      </c>
      <c r="C24" s="79">
        <v>339.15234733599999</v>
      </c>
      <c r="D24" s="79">
        <v>335.170274689</v>
      </c>
      <c r="E24" s="79">
        <v>333.87696596500001</v>
      </c>
    </row>
    <row r="25" spans="1:5" x14ac:dyDescent="0.25">
      <c r="A25" s="20" t="s">
        <v>59</v>
      </c>
      <c r="B25" s="2"/>
      <c r="C25" s="2"/>
      <c r="D25" s="2"/>
      <c r="E25" s="2"/>
    </row>
    <row r="26" spans="1:5" ht="3" hidden="1" customHeight="1" x14ac:dyDescent="0.25">
      <c r="A26" s="19"/>
      <c r="B26" s="2"/>
      <c r="C26" s="2"/>
      <c r="D26" s="2"/>
      <c r="E26" s="2"/>
    </row>
    <row r="27" spans="1:5" x14ac:dyDescent="0.25">
      <c r="A27" s="13" t="s">
        <v>60</v>
      </c>
      <c r="B27" s="12"/>
      <c r="C27" s="12"/>
      <c r="D27" s="12"/>
      <c r="E27" s="12"/>
    </row>
    <row r="28" spans="1:5" x14ac:dyDescent="0.25">
      <c r="A28" s="18" t="s">
        <v>105</v>
      </c>
      <c r="B28" s="21">
        <v>8.2199465200000002E-3</v>
      </c>
      <c r="C28" s="22">
        <v>8.2199465200000002E-3</v>
      </c>
      <c r="D28" s="22">
        <v>1.8067063079999997E-2</v>
      </c>
      <c r="E28" s="21">
        <v>7.3965146599999998E-3</v>
      </c>
    </row>
    <row r="29" spans="1:5" x14ac:dyDescent="0.25">
      <c r="A29" s="18" t="s">
        <v>106</v>
      </c>
      <c r="B29" s="21">
        <v>1.13057124478</v>
      </c>
      <c r="C29" s="21">
        <v>1.13057124478</v>
      </c>
      <c r="D29" s="21">
        <v>1.12067381019</v>
      </c>
      <c r="E29" s="21">
        <v>0.99609790182999991</v>
      </c>
    </row>
    <row r="30" spans="1:5" x14ac:dyDescent="0.25">
      <c r="A30" s="18" t="s">
        <v>107</v>
      </c>
      <c r="B30" s="21">
        <v>338.01355614470003</v>
      </c>
      <c r="C30" s="21">
        <v>338.01355614470003</v>
      </c>
      <c r="D30" s="21">
        <v>334.03153381509998</v>
      </c>
      <c r="E30" s="21">
        <v>332.8734715484</v>
      </c>
    </row>
    <row r="31" spans="1:5" x14ac:dyDescent="0.25">
      <c r="A31" s="13" t="s">
        <v>61</v>
      </c>
      <c r="B31" s="24">
        <v>0</v>
      </c>
      <c r="C31" s="24">
        <v>0</v>
      </c>
      <c r="D31" s="24">
        <v>0</v>
      </c>
      <c r="E31" s="24">
        <v>0</v>
      </c>
    </row>
    <row r="32" spans="1:5" x14ac:dyDescent="0.25">
      <c r="A32" s="18" t="s">
        <v>108</v>
      </c>
      <c r="B32" s="21">
        <v>339.09206965700002</v>
      </c>
      <c r="C32" s="21">
        <v>339.09206965700002</v>
      </c>
      <c r="D32" s="21">
        <v>335.10043641700003</v>
      </c>
      <c r="E32" s="21">
        <v>333.80065248199998</v>
      </c>
    </row>
    <row r="33" spans="1:5" x14ac:dyDescent="0.25">
      <c r="A33" s="18" t="s">
        <v>109</v>
      </c>
      <c r="B33" s="21">
        <v>6.0277678889999999E-2</v>
      </c>
      <c r="C33" s="21">
        <v>6.0277678889999999E-2</v>
      </c>
      <c r="D33" s="21">
        <v>6.9838271689999995E-2</v>
      </c>
      <c r="E33" s="21">
        <v>7.6313482920000009E-2</v>
      </c>
    </row>
    <row r="34" spans="1:5" x14ac:dyDescent="0.25">
      <c r="A34" s="18" t="s">
        <v>110</v>
      </c>
      <c r="B34" s="276">
        <v>0</v>
      </c>
      <c r="C34" s="276">
        <v>0</v>
      </c>
      <c r="D34" s="276">
        <v>0</v>
      </c>
      <c r="E34" s="276">
        <v>0</v>
      </c>
    </row>
    <row r="35" spans="1:5" x14ac:dyDescent="0.25">
      <c r="A35" s="18" t="s">
        <v>111</v>
      </c>
      <c r="B35" s="21">
        <v>0</v>
      </c>
      <c r="C35" s="21">
        <v>0</v>
      </c>
      <c r="D35" s="21">
        <v>0</v>
      </c>
      <c r="E35" s="21">
        <v>0</v>
      </c>
    </row>
    <row r="36" spans="1:5" x14ac:dyDescent="0.25">
      <c r="A36" s="13" t="s">
        <v>62</v>
      </c>
      <c r="B36" s="24">
        <v>0</v>
      </c>
      <c r="C36" s="24">
        <v>0</v>
      </c>
      <c r="D36" s="24">
        <v>0</v>
      </c>
      <c r="E36" s="24">
        <v>0</v>
      </c>
    </row>
    <row r="37" spans="1:5" ht="30" x14ac:dyDescent="0.25">
      <c r="A37" s="18" t="s">
        <v>130</v>
      </c>
      <c r="B37" s="21">
        <v>245.61943266039998</v>
      </c>
      <c r="C37" s="21">
        <v>245.61943266039998</v>
      </c>
      <c r="D37" s="21">
        <v>240.34484477779998</v>
      </c>
      <c r="E37" s="21">
        <v>239.03610371870002</v>
      </c>
    </row>
    <row r="38" spans="1:5" ht="30" x14ac:dyDescent="0.25">
      <c r="A38" s="18" t="s">
        <v>112</v>
      </c>
      <c r="B38" s="21">
        <v>45.794640632659998</v>
      </c>
      <c r="C38" s="21">
        <v>45.794640632659998</v>
      </c>
      <c r="D38" s="21">
        <v>46.326921751089998</v>
      </c>
      <c r="E38" s="21">
        <v>45.794392115939999</v>
      </c>
    </row>
    <row r="39" spans="1:5" x14ac:dyDescent="0.25">
      <c r="A39" s="18" t="s">
        <v>113</v>
      </c>
      <c r="B39" s="21">
        <v>47.738274042</v>
      </c>
      <c r="C39" s="21">
        <v>47.738274042</v>
      </c>
      <c r="D39" s="21">
        <v>48.49850816</v>
      </c>
      <c r="E39" s="21">
        <v>49.046470130000003</v>
      </c>
    </row>
    <row r="40" spans="1:5" x14ac:dyDescent="0.25">
      <c r="A40" s="13" t="s">
        <v>63</v>
      </c>
      <c r="B40" s="23">
        <v>339.15234733505997</v>
      </c>
      <c r="C40" s="23">
        <v>339.15234733505997</v>
      </c>
      <c r="D40" s="23">
        <v>335.17027468889</v>
      </c>
      <c r="E40" s="23">
        <v>333.87696596464002</v>
      </c>
    </row>
    <row r="41" spans="1:5" x14ac:dyDescent="0.25">
      <c r="A41" s="10" t="s">
        <v>131</v>
      </c>
      <c r="B41" s="78">
        <v>0.10371670496253764</v>
      </c>
      <c r="C41" s="78">
        <v>0.10371670496253764</v>
      </c>
      <c r="D41" s="78">
        <v>7.8831233430579462E-2</v>
      </c>
      <c r="E41" s="80">
        <v>0.12212551338529412</v>
      </c>
    </row>
    <row r="42" spans="1:5" ht="30" x14ac:dyDescent="0.25">
      <c r="A42" s="12" t="s">
        <v>132</v>
      </c>
      <c r="B42" s="76">
        <v>0.47008274951448942</v>
      </c>
      <c r="C42" s="76">
        <v>0.47008274951448942</v>
      </c>
      <c r="D42" s="76">
        <v>0.49597279199131705</v>
      </c>
      <c r="E42" s="76">
        <v>0.47405075397322188</v>
      </c>
    </row>
    <row r="45" spans="1:5" x14ac:dyDescent="0.25">
      <c r="E45" s="86" t="s">
        <v>221</v>
      </c>
    </row>
  </sheetData>
  <mergeCells count="1">
    <mergeCell ref="B4:C4"/>
  </mergeCells>
  <hyperlinks>
    <hyperlink ref="E45" location="Contents!A1" display="To Frontpage" xr:uid="{00000000-0004-0000-0900-000000000000}"/>
  </hyperlinks>
  <printOptions horizontalCentered="1"/>
  <pageMargins left="0.19685039370078741" right="0.19685039370078741" top="0.74803149606299213" bottom="0.74803149606299213" header="0.31496062992125984" footer="0.31496062992125984"/>
  <pageSetup paperSize="9" scale="76" orientation="portrait" r:id="rId1"/>
  <headerFooter scaleWithDoc="0"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2"/>
  <dimension ref="A3:N130"/>
  <sheetViews>
    <sheetView zoomScale="85" zoomScaleNormal="85" zoomScaleSheetLayoutView="40" workbookViewId="0">
      <selection activeCell="S9" sqref="S9"/>
    </sheetView>
  </sheetViews>
  <sheetFormatPr defaultColWidth="9.140625" defaultRowHeight="15" x14ac:dyDescent="0.25"/>
  <cols>
    <col min="1" max="1" width="57.140625" style="3" customWidth="1"/>
    <col min="2" max="11" width="10.7109375" style="3" customWidth="1"/>
    <col min="12" max="12" width="9.140625" style="3"/>
    <col min="13" max="13" width="8.85546875" style="3" customWidth="1"/>
    <col min="14" max="16384" width="9.140625" style="3"/>
  </cols>
  <sheetData>
    <row r="3" spans="1:11" ht="12" customHeight="1" x14ac:dyDescent="0.25"/>
    <row r="4" spans="1:11" ht="36" x14ac:dyDescent="0.25">
      <c r="A4" s="84" t="s">
        <v>103</v>
      </c>
      <c r="B4" s="7"/>
      <c r="C4" s="7"/>
      <c r="D4" s="7"/>
      <c r="E4" s="7"/>
      <c r="F4" s="7"/>
      <c r="G4" s="7"/>
      <c r="H4" s="7"/>
      <c r="I4" s="7"/>
      <c r="J4" s="7"/>
      <c r="K4" s="7"/>
    </row>
    <row r="5" spans="1:11" ht="4.5" customHeight="1" x14ac:dyDescent="0.25">
      <c r="A5" s="536"/>
      <c r="B5" s="536"/>
      <c r="C5" s="536"/>
      <c r="D5" s="536"/>
      <c r="E5" s="536"/>
      <c r="F5" s="536"/>
      <c r="G5" s="536"/>
      <c r="H5" s="536"/>
      <c r="I5" s="536"/>
      <c r="J5" s="536"/>
      <c r="K5" s="536"/>
    </row>
    <row r="6" spans="1:11" ht="5.25" customHeight="1" x14ac:dyDescent="0.25">
      <c r="A6" s="25"/>
      <c r="B6" s="25"/>
      <c r="C6" s="149"/>
      <c r="D6" s="149"/>
      <c r="E6" s="149"/>
      <c r="F6" s="25"/>
      <c r="G6" s="25"/>
      <c r="H6" s="25"/>
      <c r="I6" s="25"/>
      <c r="J6" s="25"/>
      <c r="K6" s="25"/>
    </row>
    <row r="7" spans="1:11" x14ac:dyDescent="0.25">
      <c r="A7" s="30" t="s">
        <v>64</v>
      </c>
      <c r="B7" s="29"/>
      <c r="C7" s="29"/>
      <c r="D7" s="29"/>
      <c r="E7" s="29"/>
      <c r="F7" s="29"/>
      <c r="G7" s="29"/>
      <c r="H7" s="29" t="s">
        <v>2734</v>
      </c>
      <c r="I7" s="29" t="s">
        <v>2735</v>
      </c>
      <c r="J7" s="29" t="s">
        <v>2736</v>
      </c>
      <c r="K7" s="29" t="s">
        <v>2737</v>
      </c>
    </row>
    <row r="8" spans="1:11" x14ac:dyDescent="0.25">
      <c r="A8" s="27" t="s">
        <v>133</v>
      </c>
      <c r="B8" s="6"/>
      <c r="C8" s="6"/>
      <c r="D8" s="6"/>
      <c r="E8" s="6"/>
      <c r="F8" s="6"/>
      <c r="G8" s="6"/>
      <c r="H8" s="77">
        <v>26.215627245690015</v>
      </c>
      <c r="I8" s="77">
        <v>26.471597063519994</v>
      </c>
      <c r="J8" s="77">
        <v>24.576646482900042</v>
      </c>
      <c r="K8" s="77">
        <v>24.456011619399991</v>
      </c>
    </row>
    <row r="9" spans="1:11" x14ac:dyDescent="0.25">
      <c r="A9" s="27" t="s">
        <v>134</v>
      </c>
      <c r="B9" s="6"/>
      <c r="C9" s="6"/>
      <c r="D9" s="6"/>
      <c r="E9" s="6"/>
      <c r="F9" s="6"/>
      <c r="G9" s="6"/>
      <c r="H9" s="77">
        <v>0</v>
      </c>
      <c r="I9" s="77">
        <v>0</v>
      </c>
      <c r="J9" s="77">
        <v>0</v>
      </c>
      <c r="K9" s="77">
        <v>0</v>
      </c>
    </row>
    <row r="10" spans="1:11" x14ac:dyDescent="0.25">
      <c r="A10" s="27" t="s">
        <v>65</v>
      </c>
      <c r="B10" s="6"/>
      <c r="C10" s="6"/>
      <c r="D10" s="6"/>
      <c r="E10" s="6"/>
      <c r="F10" s="6"/>
      <c r="G10" s="6"/>
      <c r="H10" s="77">
        <v>0.15</v>
      </c>
      <c r="I10" s="77">
        <v>0.15</v>
      </c>
      <c r="J10" s="77">
        <v>0.05</v>
      </c>
      <c r="K10" s="77">
        <v>0.05</v>
      </c>
    </row>
    <row r="11" spans="1:11" x14ac:dyDescent="0.25">
      <c r="A11" s="27" t="s">
        <v>66</v>
      </c>
      <c r="B11" s="27" t="s">
        <v>10</v>
      </c>
      <c r="C11" s="27"/>
      <c r="D11" s="27"/>
      <c r="E11" s="27"/>
      <c r="F11" s="27"/>
      <c r="G11" s="27"/>
      <c r="H11" s="77">
        <v>5.7547051749849134E-3</v>
      </c>
      <c r="I11" s="77">
        <v>5.7547051749849134E-3</v>
      </c>
      <c r="J11" s="77">
        <v>2.0385991226035951E-3</v>
      </c>
      <c r="K11" s="77">
        <v>2.0486755796144261E-3</v>
      </c>
    </row>
    <row r="12" spans="1:11" x14ac:dyDescent="0.25">
      <c r="A12" s="31"/>
      <c r="B12" s="32" t="s">
        <v>135</v>
      </c>
      <c r="C12" s="32"/>
      <c r="D12" s="32"/>
      <c r="E12" s="32"/>
      <c r="F12" s="32"/>
      <c r="G12" s="32"/>
      <c r="H12" s="394">
        <v>0.08</v>
      </c>
      <c r="I12" s="394">
        <v>0.08</v>
      </c>
      <c r="J12" s="394">
        <v>0.08</v>
      </c>
      <c r="K12" s="394">
        <v>0.08</v>
      </c>
    </row>
    <row r="13" spans="1:11" x14ac:dyDescent="0.25">
      <c r="A13" s="27" t="s">
        <v>67</v>
      </c>
      <c r="B13" s="6"/>
      <c r="C13" s="6"/>
      <c r="D13" s="6"/>
      <c r="E13" s="6"/>
      <c r="F13" s="6"/>
      <c r="G13" s="6"/>
      <c r="H13" s="77">
        <v>26.065627245690017</v>
      </c>
      <c r="I13" s="77">
        <v>26.321597063519995</v>
      </c>
      <c r="J13" s="77">
        <v>24.526646482900041</v>
      </c>
      <c r="K13" s="77">
        <v>24.40601161939999</v>
      </c>
    </row>
    <row r="14" spans="1:11" x14ac:dyDescent="0.25">
      <c r="A14" s="6"/>
      <c r="B14" s="27" t="s">
        <v>68</v>
      </c>
      <c r="C14" s="27"/>
      <c r="D14" s="27"/>
      <c r="E14" s="27"/>
      <c r="F14" s="27"/>
      <c r="G14" s="27"/>
      <c r="H14" s="77">
        <v>0</v>
      </c>
      <c r="I14" s="77">
        <v>0</v>
      </c>
      <c r="J14" s="77">
        <v>0</v>
      </c>
      <c r="K14" s="77">
        <v>0</v>
      </c>
    </row>
    <row r="15" spans="1:11" x14ac:dyDescent="0.25">
      <c r="A15" s="27" t="s">
        <v>148</v>
      </c>
      <c r="B15" s="6"/>
      <c r="C15" s="6"/>
      <c r="D15" s="6"/>
      <c r="E15" s="6"/>
      <c r="F15" s="6"/>
      <c r="G15" s="6"/>
      <c r="H15" s="77">
        <v>0</v>
      </c>
      <c r="I15" s="77">
        <v>0</v>
      </c>
      <c r="J15" s="77">
        <v>0</v>
      </c>
      <c r="K15" s="77">
        <v>0</v>
      </c>
    </row>
    <row r="16" spans="1:11" x14ac:dyDescent="0.25">
      <c r="A16" s="27" t="s">
        <v>149</v>
      </c>
      <c r="B16" s="6"/>
      <c r="C16" s="6"/>
      <c r="D16" s="6"/>
      <c r="E16" s="6"/>
      <c r="F16" s="6"/>
      <c r="G16" s="6"/>
      <c r="H16" s="77">
        <v>0</v>
      </c>
      <c r="I16" s="77">
        <v>0</v>
      </c>
      <c r="J16" s="77">
        <v>0</v>
      </c>
      <c r="K16" s="77">
        <v>0</v>
      </c>
    </row>
    <row r="17" spans="1:11" x14ac:dyDescent="0.25">
      <c r="A17" s="91" t="s">
        <v>69</v>
      </c>
      <c r="B17" s="92"/>
      <c r="C17" s="92"/>
      <c r="D17" s="92"/>
      <c r="E17" s="92"/>
      <c r="F17" s="6"/>
      <c r="G17" s="6"/>
      <c r="H17" s="77">
        <v>0</v>
      </c>
      <c r="I17" s="77">
        <v>0</v>
      </c>
      <c r="J17" s="77">
        <v>0</v>
      </c>
      <c r="K17" s="77">
        <v>0</v>
      </c>
    </row>
    <row r="18" spans="1:11" x14ac:dyDescent="0.25">
      <c r="A18" s="91" t="s">
        <v>136</v>
      </c>
      <c r="B18" s="92"/>
      <c r="C18" s="92"/>
      <c r="D18" s="92"/>
      <c r="E18" s="92"/>
      <c r="F18" s="81"/>
      <c r="G18" s="81"/>
      <c r="H18" s="77">
        <v>0</v>
      </c>
      <c r="I18" s="77">
        <v>0</v>
      </c>
      <c r="J18" s="77">
        <v>0</v>
      </c>
      <c r="K18" s="77">
        <v>0</v>
      </c>
    </row>
    <row r="19" spans="1:11" x14ac:dyDescent="0.25">
      <c r="A19" s="91" t="s">
        <v>226</v>
      </c>
      <c r="B19" s="92"/>
      <c r="C19" s="92"/>
      <c r="D19" s="92"/>
      <c r="E19" s="92"/>
      <c r="F19" s="81"/>
      <c r="G19" s="81"/>
      <c r="H19" s="77">
        <v>0.15</v>
      </c>
      <c r="I19" s="77">
        <v>0.15</v>
      </c>
      <c r="J19" s="77">
        <v>0.05</v>
      </c>
      <c r="K19" s="77">
        <v>0.05</v>
      </c>
    </row>
    <row r="20" spans="1:11" x14ac:dyDescent="0.25">
      <c r="A20" s="91" t="s">
        <v>412</v>
      </c>
      <c r="B20" s="92"/>
      <c r="C20" s="92"/>
      <c r="D20" s="92"/>
      <c r="E20" s="92"/>
      <c r="F20" s="81"/>
      <c r="G20" s="81"/>
      <c r="H20" s="77">
        <v>0.15</v>
      </c>
      <c r="I20" s="77">
        <v>0.15</v>
      </c>
      <c r="J20" s="77">
        <v>0.05</v>
      </c>
      <c r="K20" s="77">
        <v>0.05</v>
      </c>
    </row>
    <row r="21" spans="1:11" x14ac:dyDescent="0.25">
      <c r="A21" s="93"/>
      <c r="B21" s="92"/>
      <c r="C21" s="92"/>
      <c r="D21" s="92"/>
      <c r="E21" s="92"/>
      <c r="F21" s="81"/>
      <c r="G21" s="81"/>
      <c r="H21" s="77"/>
      <c r="I21" s="77"/>
      <c r="J21" s="77"/>
      <c r="K21" s="77"/>
    </row>
    <row r="22" spans="1:11" x14ac:dyDescent="0.25">
      <c r="A22" s="94" t="s">
        <v>240</v>
      </c>
      <c r="B22" s="95"/>
      <c r="C22" s="95"/>
      <c r="D22" s="95"/>
      <c r="E22" s="95"/>
      <c r="F22" s="82"/>
      <c r="G22" s="82"/>
      <c r="H22" s="393">
        <v>2.1455180129811386E-3</v>
      </c>
      <c r="I22" s="393">
        <v>2.1425697737952058E-3</v>
      </c>
      <c r="J22" s="393">
        <v>2.820200505104487E-3</v>
      </c>
      <c r="K22" s="393">
        <v>3.4482470755284301E-3</v>
      </c>
    </row>
    <row r="23" spans="1:11" ht="7.5" customHeight="1" x14ac:dyDescent="0.25"/>
    <row r="24" spans="1:11" ht="18" x14ac:dyDescent="0.25">
      <c r="A24" s="7" t="s">
        <v>101</v>
      </c>
      <c r="B24" s="7"/>
      <c r="C24" s="7"/>
      <c r="D24" s="7"/>
      <c r="E24" s="7"/>
      <c r="F24" s="7"/>
      <c r="G24" s="7"/>
      <c r="H24" s="7"/>
      <c r="I24" s="7"/>
      <c r="J24" s="7"/>
      <c r="K24" s="7"/>
    </row>
    <row r="25" spans="1:11" ht="5.25" customHeight="1" x14ac:dyDescent="0.25">
      <c r="A25" s="25"/>
      <c r="B25" s="25"/>
      <c r="C25" s="149"/>
      <c r="D25" s="149"/>
      <c r="E25" s="149"/>
      <c r="F25" s="25"/>
      <c r="G25" s="25"/>
      <c r="H25" s="25"/>
      <c r="I25" s="25"/>
      <c r="J25" s="25"/>
      <c r="K25" s="25"/>
    </row>
    <row r="26" spans="1:11" x14ac:dyDescent="0.25">
      <c r="A26" s="30" t="s">
        <v>64</v>
      </c>
      <c r="B26" s="29"/>
      <c r="C26" s="29"/>
      <c r="D26" s="29"/>
      <c r="E26" s="29"/>
      <c r="F26" s="29"/>
      <c r="G26" s="29"/>
      <c r="H26" s="29" t="str">
        <f>+H7</f>
        <v>Q4 2021</v>
      </c>
      <c r="I26" s="29" t="str">
        <f>I7</f>
        <v>Q3 2021</v>
      </c>
      <c r="J26" s="29" t="str">
        <f>J7</f>
        <v>Q2 2021</v>
      </c>
      <c r="K26" s="29" t="str">
        <f>K7</f>
        <v>Q1 2021</v>
      </c>
    </row>
    <row r="27" spans="1:11" x14ac:dyDescent="0.25">
      <c r="A27" s="27" t="s">
        <v>67</v>
      </c>
      <c r="B27" s="6"/>
      <c r="C27" s="6"/>
      <c r="D27" s="6"/>
      <c r="E27" s="6"/>
      <c r="F27" s="6"/>
      <c r="G27" s="6"/>
      <c r="H27" s="150">
        <v>26.065627245690017</v>
      </c>
      <c r="I27" s="150">
        <v>26.321597063519995</v>
      </c>
      <c r="J27" s="150">
        <v>24.526646482900041</v>
      </c>
      <c r="K27" s="150">
        <v>24.40601161939999</v>
      </c>
    </row>
    <row r="28" spans="1:11" x14ac:dyDescent="0.25">
      <c r="A28" s="27" t="s">
        <v>137</v>
      </c>
      <c r="B28" s="6"/>
      <c r="C28" s="6"/>
      <c r="D28" s="6"/>
      <c r="E28" s="6"/>
      <c r="F28" s="6"/>
      <c r="G28" s="6"/>
      <c r="H28" s="150">
        <v>27.974721552956559</v>
      </c>
      <c r="I28" s="150">
        <v>28.013215594694064</v>
      </c>
      <c r="J28" s="150">
        <v>27.096875864565074</v>
      </c>
      <c r="K28" s="150">
        <v>26.91787043298682</v>
      </c>
    </row>
    <row r="29" spans="1:11" x14ac:dyDescent="0.25">
      <c r="A29" s="91" t="s">
        <v>70</v>
      </c>
      <c r="B29" s="91" t="s">
        <v>71</v>
      </c>
      <c r="C29" s="91"/>
      <c r="D29" s="91"/>
      <c r="E29" s="91"/>
      <c r="F29" s="91"/>
      <c r="G29" s="91"/>
      <c r="H29" s="121">
        <v>0</v>
      </c>
      <c r="I29" s="121">
        <v>0</v>
      </c>
      <c r="J29" s="121">
        <v>0</v>
      </c>
      <c r="K29" s="121">
        <v>0</v>
      </c>
    </row>
    <row r="30" spans="1:11" x14ac:dyDescent="0.25">
      <c r="A30" s="92"/>
      <c r="B30" s="91" t="s">
        <v>147</v>
      </c>
      <c r="C30" s="91"/>
      <c r="D30" s="91"/>
      <c r="E30" s="91"/>
      <c r="F30" s="91"/>
      <c r="G30" s="91"/>
      <c r="H30" s="121">
        <v>0.83733494189607582</v>
      </c>
      <c r="I30" s="121">
        <v>1.1134643116280807</v>
      </c>
      <c r="J30" s="121">
        <v>1.0077279723275632</v>
      </c>
      <c r="K30" s="121">
        <v>0.24200086619622116</v>
      </c>
    </row>
    <row r="31" spans="1:11" x14ac:dyDescent="0.25">
      <c r="A31" s="92"/>
      <c r="B31" s="91" t="s">
        <v>146</v>
      </c>
      <c r="C31" s="91"/>
      <c r="D31" s="91"/>
      <c r="E31" s="91"/>
      <c r="F31" s="91"/>
      <c r="G31" s="91"/>
      <c r="H31" s="121">
        <v>0</v>
      </c>
      <c r="I31" s="121">
        <v>0</v>
      </c>
      <c r="J31" s="121">
        <v>0</v>
      </c>
      <c r="K31" s="121">
        <v>0</v>
      </c>
    </row>
    <row r="32" spans="1:11" x14ac:dyDescent="0.25">
      <c r="A32" s="92"/>
      <c r="B32" s="91" t="s">
        <v>230</v>
      </c>
      <c r="C32" s="91"/>
      <c r="D32" s="91"/>
      <c r="E32" s="91"/>
      <c r="F32" s="91"/>
      <c r="G32" s="91"/>
      <c r="H32" s="121">
        <v>1.144325559302702</v>
      </c>
      <c r="I32" s="121">
        <v>1.1410526255018241</v>
      </c>
      <c r="J32" s="121">
        <v>1.0337013994516395</v>
      </c>
      <c r="K32" s="121">
        <v>0.99146128251277654</v>
      </c>
    </row>
    <row r="33" spans="1:11" x14ac:dyDescent="0.25">
      <c r="A33" s="92"/>
      <c r="B33" s="91" t="s">
        <v>231</v>
      </c>
      <c r="C33" s="91"/>
      <c r="D33" s="91"/>
      <c r="E33" s="91"/>
      <c r="F33" s="91"/>
      <c r="G33" s="91"/>
      <c r="H33" s="121">
        <v>1.1708731867331577</v>
      </c>
      <c r="I33" s="121">
        <v>1.1684905261310299</v>
      </c>
      <c r="J33" s="121">
        <v>1.0610734161821116</v>
      </c>
      <c r="K33" s="121">
        <v>1.0164536891914377</v>
      </c>
    </row>
    <row r="34" spans="1:11" x14ac:dyDescent="0.25">
      <c r="A34" s="92"/>
      <c r="B34" s="91" t="s">
        <v>232</v>
      </c>
      <c r="C34" s="91"/>
      <c r="D34" s="91"/>
      <c r="E34" s="91"/>
      <c r="F34" s="91"/>
      <c r="G34" s="91"/>
      <c r="H34" s="121">
        <v>1.1964272970983538</v>
      </c>
      <c r="I34" s="121">
        <v>1.1951441590342422</v>
      </c>
      <c r="J34" s="121">
        <v>1.0882768495787509</v>
      </c>
      <c r="K34" s="121">
        <v>1.0427585449789776</v>
      </c>
    </row>
    <row r="35" spans="1:11" x14ac:dyDescent="0.25">
      <c r="A35" s="92"/>
      <c r="B35" s="91" t="s">
        <v>233</v>
      </c>
      <c r="C35" s="91"/>
      <c r="D35" s="91"/>
      <c r="E35" s="91"/>
      <c r="F35" s="91"/>
      <c r="G35" s="91"/>
      <c r="H35" s="121">
        <v>1.2168595410119785</v>
      </c>
      <c r="I35" s="121">
        <v>1.2155492735547704</v>
      </c>
      <c r="J35" s="121">
        <v>1.1161828881449298</v>
      </c>
      <c r="K35" s="121">
        <v>1.0690784827962951</v>
      </c>
    </row>
    <row r="36" spans="1:11" x14ac:dyDescent="0.25">
      <c r="A36" s="92"/>
      <c r="B36" s="91" t="s">
        <v>72</v>
      </c>
      <c r="C36" s="91"/>
      <c r="D36" s="91"/>
      <c r="E36" s="91"/>
      <c r="F36" s="91"/>
      <c r="G36" s="91"/>
      <c r="H36" s="121">
        <v>22.40890102691429</v>
      </c>
      <c r="I36" s="121">
        <v>22.179514698844116</v>
      </c>
      <c r="J36" s="121">
        <v>21.78991333888008</v>
      </c>
      <c r="K36" s="121">
        <v>22.556117567311112</v>
      </c>
    </row>
    <row r="37" spans="1:11" x14ac:dyDescent="0.25">
      <c r="A37" s="92"/>
      <c r="B37" s="91" t="s">
        <v>73</v>
      </c>
      <c r="C37" s="91"/>
      <c r="D37" s="91"/>
      <c r="E37" s="91"/>
      <c r="F37" s="91"/>
      <c r="G37" s="91"/>
      <c r="H37" s="121">
        <v>0</v>
      </c>
      <c r="I37" s="121">
        <v>0</v>
      </c>
      <c r="J37" s="121">
        <v>0</v>
      </c>
      <c r="K37" s="121">
        <v>0</v>
      </c>
    </row>
    <row r="38" spans="1:11" x14ac:dyDescent="0.25">
      <c r="A38" s="92"/>
      <c r="B38" s="91" t="s">
        <v>74</v>
      </c>
      <c r="C38" s="91"/>
      <c r="D38" s="91"/>
      <c r="E38" s="91"/>
      <c r="F38" s="91"/>
      <c r="G38" s="91"/>
      <c r="H38" s="121">
        <v>0</v>
      </c>
      <c r="I38" s="121">
        <v>0</v>
      </c>
      <c r="J38" s="121">
        <v>0</v>
      </c>
      <c r="K38" s="121">
        <v>0</v>
      </c>
    </row>
    <row r="39" spans="1:11" x14ac:dyDescent="0.25">
      <c r="A39" s="91" t="s">
        <v>75</v>
      </c>
      <c r="B39" s="91" t="s">
        <v>228</v>
      </c>
      <c r="C39" s="91"/>
      <c r="D39" s="91"/>
      <c r="E39" s="91"/>
      <c r="F39" s="91"/>
      <c r="G39" s="91"/>
      <c r="H39" s="122">
        <v>1</v>
      </c>
      <c r="I39" s="122">
        <v>1</v>
      </c>
      <c r="J39" s="122">
        <v>1</v>
      </c>
      <c r="K39" s="122">
        <v>1</v>
      </c>
    </row>
    <row r="40" spans="1:11" x14ac:dyDescent="0.25">
      <c r="A40" s="92"/>
      <c r="B40" s="91" t="s">
        <v>229</v>
      </c>
      <c r="C40" s="91"/>
      <c r="D40" s="91"/>
      <c r="E40" s="91"/>
      <c r="F40" s="91"/>
      <c r="G40" s="91"/>
      <c r="H40" s="122">
        <v>0</v>
      </c>
      <c r="I40" s="122">
        <v>0</v>
      </c>
      <c r="J40" s="122">
        <v>0</v>
      </c>
      <c r="K40" s="122">
        <v>0</v>
      </c>
    </row>
    <row r="41" spans="1:11" x14ac:dyDescent="0.25">
      <c r="A41" s="92"/>
      <c r="B41" s="91" t="s">
        <v>76</v>
      </c>
      <c r="C41" s="91"/>
      <c r="D41" s="91"/>
      <c r="E41" s="91"/>
      <c r="F41" s="91"/>
      <c r="G41" s="91"/>
      <c r="H41" s="122">
        <v>0</v>
      </c>
      <c r="I41" s="122">
        <v>0</v>
      </c>
      <c r="J41" s="122">
        <v>0</v>
      </c>
      <c r="K41" s="122">
        <v>0</v>
      </c>
    </row>
    <row r="42" spans="1:11" x14ac:dyDescent="0.25">
      <c r="A42" s="91" t="s">
        <v>77</v>
      </c>
      <c r="B42" s="91" t="s">
        <v>138</v>
      </c>
      <c r="C42" s="91"/>
      <c r="D42" s="91"/>
      <c r="E42" s="91"/>
      <c r="F42" s="91"/>
      <c r="G42" s="91"/>
      <c r="H42" s="122">
        <v>1</v>
      </c>
      <c r="I42" s="122">
        <v>1</v>
      </c>
      <c r="J42" s="122">
        <v>1</v>
      </c>
      <c r="K42" s="122">
        <v>1</v>
      </c>
    </row>
    <row r="43" spans="1:11" x14ac:dyDescent="0.25">
      <c r="A43" s="92"/>
      <c r="B43" s="91" t="s">
        <v>139</v>
      </c>
      <c r="C43" s="91"/>
      <c r="D43" s="91"/>
      <c r="E43" s="91"/>
      <c r="F43" s="91"/>
      <c r="G43" s="91"/>
      <c r="H43" s="122">
        <v>0</v>
      </c>
      <c r="I43" s="122">
        <v>0</v>
      </c>
      <c r="J43" s="122">
        <v>0</v>
      </c>
      <c r="K43" s="122">
        <v>0</v>
      </c>
    </row>
    <row r="44" spans="1:11" x14ac:dyDescent="0.25">
      <c r="A44" s="92"/>
      <c r="B44" s="91" t="s">
        <v>78</v>
      </c>
      <c r="C44" s="91"/>
      <c r="D44" s="91"/>
      <c r="E44" s="91"/>
      <c r="F44" s="91"/>
      <c r="G44" s="91"/>
      <c r="H44" s="122">
        <v>0</v>
      </c>
      <c r="I44" s="122">
        <v>0</v>
      </c>
      <c r="J44" s="122">
        <v>0</v>
      </c>
      <c r="K44" s="122">
        <v>0</v>
      </c>
    </row>
    <row r="45" spans="1:11" x14ac:dyDescent="0.25">
      <c r="A45" s="91" t="s">
        <v>79</v>
      </c>
      <c r="B45" s="91" t="s">
        <v>80</v>
      </c>
      <c r="C45" s="91"/>
      <c r="D45" s="91"/>
      <c r="E45" s="91"/>
      <c r="F45" s="91"/>
      <c r="G45" s="91"/>
      <c r="H45" s="121">
        <v>27.974721552956563</v>
      </c>
      <c r="I45" s="121">
        <v>28.013215594694064</v>
      </c>
      <c r="J45" s="121">
        <v>27.096875864565078</v>
      </c>
      <c r="K45" s="121">
        <v>26.917870432986817</v>
      </c>
    </row>
    <row r="46" spans="1:11" x14ac:dyDescent="0.25">
      <c r="A46" s="92"/>
      <c r="B46" s="91" t="s">
        <v>81</v>
      </c>
      <c r="C46" s="91"/>
      <c r="D46" s="91"/>
      <c r="E46" s="91"/>
      <c r="F46" s="91"/>
      <c r="G46" s="91"/>
      <c r="H46" s="121">
        <v>0</v>
      </c>
      <c r="I46" s="121">
        <v>0</v>
      </c>
      <c r="J46" s="121">
        <v>0</v>
      </c>
      <c r="K46" s="121">
        <v>0</v>
      </c>
    </row>
    <row r="47" spans="1:11" x14ac:dyDescent="0.25">
      <c r="A47" s="92"/>
      <c r="B47" s="91" t="s">
        <v>82</v>
      </c>
      <c r="C47" s="91"/>
      <c r="D47" s="91"/>
      <c r="E47" s="91"/>
      <c r="F47" s="91"/>
      <c r="G47" s="91"/>
      <c r="H47" s="121">
        <v>0</v>
      </c>
      <c r="I47" s="121">
        <v>0</v>
      </c>
      <c r="J47" s="121">
        <v>0</v>
      </c>
      <c r="K47" s="121">
        <v>0</v>
      </c>
    </row>
    <row r="48" spans="1:11" x14ac:dyDescent="0.25">
      <c r="A48" s="92"/>
      <c r="B48" s="91" t="s">
        <v>83</v>
      </c>
      <c r="C48" s="91"/>
      <c r="D48" s="91"/>
      <c r="E48" s="91"/>
      <c r="F48" s="91"/>
      <c r="G48" s="91"/>
      <c r="H48" s="121">
        <v>0</v>
      </c>
      <c r="I48" s="121">
        <v>0</v>
      </c>
      <c r="J48" s="121">
        <v>0</v>
      </c>
      <c r="K48" s="121">
        <v>0</v>
      </c>
    </row>
    <row r="49" spans="1:11" x14ac:dyDescent="0.25">
      <c r="A49" s="92"/>
      <c r="B49" s="91" t="s">
        <v>84</v>
      </c>
      <c r="C49" s="91"/>
      <c r="D49" s="91"/>
      <c r="E49" s="91"/>
      <c r="F49" s="91"/>
      <c r="G49" s="91"/>
      <c r="H49" s="121">
        <v>0</v>
      </c>
      <c r="I49" s="121">
        <v>0</v>
      </c>
      <c r="J49" s="121">
        <v>0</v>
      </c>
      <c r="K49" s="121">
        <v>0</v>
      </c>
    </row>
    <row r="50" spans="1:11" x14ac:dyDescent="0.25">
      <c r="A50" s="92"/>
      <c r="B50" s="91" t="s">
        <v>179</v>
      </c>
      <c r="C50" s="91"/>
      <c r="D50" s="91"/>
      <c r="E50" s="91"/>
      <c r="F50" s="91"/>
      <c r="G50" s="91"/>
      <c r="H50" s="121">
        <v>0</v>
      </c>
      <c r="I50" s="121">
        <v>0</v>
      </c>
      <c r="J50" s="121">
        <v>0</v>
      </c>
      <c r="K50" s="121">
        <v>0</v>
      </c>
    </row>
    <row r="51" spans="1:11" x14ac:dyDescent="0.25">
      <c r="A51" s="92"/>
      <c r="B51" s="91" t="s">
        <v>9</v>
      </c>
      <c r="C51" s="91"/>
      <c r="D51" s="91"/>
      <c r="E51" s="91"/>
      <c r="F51" s="91"/>
      <c r="G51" s="91"/>
      <c r="H51" s="121">
        <v>0</v>
      </c>
      <c r="I51" s="121">
        <v>0</v>
      </c>
      <c r="J51" s="121">
        <v>0</v>
      </c>
      <c r="K51" s="121">
        <v>0</v>
      </c>
    </row>
    <row r="52" spans="1:11" x14ac:dyDescent="0.25">
      <c r="A52" s="91" t="s">
        <v>85</v>
      </c>
      <c r="B52" s="92"/>
      <c r="C52" s="92"/>
      <c r="D52" s="92"/>
      <c r="E52" s="92"/>
      <c r="F52" s="92"/>
      <c r="G52" s="92"/>
      <c r="H52" s="395">
        <v>1</v>
      </c>
      <c r="I52" s="395">
        <v>1</v>
      </c>
      <c r="J52" s="395">
        <v>1</v>
      </c>
      <c r="K52" s="395">
        <v>1</v>
      </c>
    </row>
    <row r="53" spans="1:11" x14ac:dyDescent="0.25">
      <c r="A53" s="91" t="s">
        <v>86</v>
      </c>
      <c r="B53" s="92"/>
      <c r="C53" s="92"/>
      <c r="D53" s="92"/>
      <c r="E53" s="92"/>
      <c r="F53" s="92"/>
      <c r="G53" s="92"/>
      <c r="H53" s="395">
        <v>1</v>
      </c>
      <c r="I53" s="395">
        <v>1</v>
      </c>
      <c r="J53" s="395">
        <v>1</v>
      </c>
      <c r="K53" s="395">
        <v>1</v>
      </c>
    </row>
    <row r="54" spans="1:11" x14ac:dyDescent="0.25">
      <c r="A54" s="91" t="s">
        <v>87</v>
      </c>
      <c r="B54" s="92"/>
      <c r="C54" s="92"/>
      <c r="D54" s="92"/>
      <c r="E54" s="92"/>
      <c r="F54" s="92"/>
      <c r="G54" s="92"/>
      <c r="H54" s="395">
        <v>1</v>
      </c>
      <c r="I54" s="395">
        <v>1</v>
      </c>
      <c r="J54" s="395">
        <v>1</v>
      </c>
      <c r="K54" s="395">
        <v>1</v>
      </c>
    </row>
    <row r="55" spans="1:11" x14ac:dyDescent="0.25">
      <c r="A55" s="91" t="s">
        <v>88</v>
      </c>
      <c r="B55" s="91" t="s">
        <v>89</v>
      </c>
      <c r="C55" s="91"/>
      <c r="D55" s="91"/>
      <c r="E55" s="91"/>
      <c r="F55" s="91"/>
      <c r="G55" s="91"/>
      <c r="H55" s="121" t="s">
        <v>308</v>
      </c>
      <c r="I55" s="121" t="s">
        <v>308</v>
      </c>
      <c r="J55" s="121" t="s">
        <v>308</v>
      </c>
      <c r="K55" s="121" t="s">
        <v>308</v>
      </c>
    </row>
    <row r="56" spans="1:11" x14ac:dyDescent="0.25">
      <c r="A56" s="92"/>
      <c r="B56" s="91" t="s">
        <v>90</v>
      </c>
      <c r="C56" s="91"/>
      <c r="D56" s="91"/>
      <c r="E56" s="91"/>
      <c r="F56" s="91"/>
      <c r="G56" s="91"/>
      <c r="H56" s="396" t="s">
        <v>308</v>
      </c>
      <c r="I56" s="396" t="s">
        <v>308</v>
      </c>
      <c r="J56" s="396" t="s">
        <v>308</v>
      </c>
      <c r="K56" s="396" t="s">
        <v>308</v>
      </c>
    </row>
    <row r="57" spans="1:11" x14ac:dyDescent="0.25">
      <c r="A57" s="6"/>
      <c r="B57" s="27" t="s">
        <v>91</v>
      </c>
      <c r="C57" s="27"/>
      <c r="D57" s="27"/>
      <c r="E57" s="27"/>
      <c r="F57" s="27"/>
      <c r="G57" s="27"/>
      <c r="H57" s="121" t="s">
        <v>308</v>
      </c>
      <c r="I57" s="121" t="s">
        <v>308</v>
      </c>
      <c r="J57" s="121" t="s">
        <v>308</v>
      </c>
      <c r="K57" s="121" t="s">
        <v>308</v>
      </c>
    </row>
    <row r="58" spans="1:11" x14ac:dyDescent="0.25">
      <c r="A58" s="6"/>
      <c r="B58" s="27"/>
      <c r="C58" s="27"/>
      <c r="D58" s="27"/>
      <c r="E58" s="27"/>
      <c r="F58" s="27"/>
      <c r="G58" s="27"/>
      <c r="H58" s="36"/>
      <c r="I58" s="37"/>
      <c r="J58" s="37"/>
      <c r="K58" s="36"/>
    </row>
    <row r="59" spans="1:11" ht="18" x14ac:dyDescent="0.25">
      <c r="A59" s="524" t="s">
        <v>381</v>
      </c>
      <c r="B59" s="524"/>
      <c r="C59" s="524"/>
      <c r="D59" s="524"/>
      <c r="E59" s="524"/>
      <c r="F59" s="524"/>
      <c r="G59" s="259"/>
      <c r="H59" s="259"/>
      <c r="I59" s="259"/>
      <c r="J59" s="259"/>
      <c r="K59" s="259"/>
    </row>
    <row r="60" spans="1:11" ht="18" x14ac:dyDescent="0.25">
      <c r="A60" s="40"/>
      <c r="B60" s="40"/>
      <c r="C60" s="40"/>
      <c r="D60" s="40"/>
      <c r="E60" s="40"/>
      <c r="F60" s="40"/>
      <c r="G60" s="40"/>
      <c r="H60" s="40"/>
      <c r="I60" s="40"/>
      <c r="J60" s="40"/>
      <c r="K60" s="40"/>
    </row>
    <row r="61" spans="1:11" x14ac:dyDescent="0.25">
      <c r="A61" s="85" t="s">
        <v>382</v>
      </c>
      <c r="B61" s="46"/>
      <c r="C61" s="46"/>
      <c r="D61" s="46"/>
      <c r="E61" s="46"/>
      <c r="F61" s="46"/>
      <c r="G61" s="46"/>
      <c r="H61" s="46"/>
      <c r="I61" s="46"/>
      <c r="J61" s="46"/>
      <c r="K61" s="46"/>
    </row>
    <row r="62" spans="1:11" x14ac:dyDescent="0.25">
      <c r="A62" s="260" t="s">
        <v>383</v>
      </c>
      <c r="B62" s="261" t="s">
        <v>384</v>
      </c>
      <c r="C62" s="261" t="s">
        <v>385</v>
      </c>
      <c r="D62" s="261" t="s">
        <v>386</v>
      </c>
      <c r="E62" s="261" t="s">
        <v>387</v>
      </c>
      <c r="F62" s="261" t="s">
        <v>388</v>
      </c>
      <c r="G62" s="261" t="s">
        <v>389</v>
      </c>
      <c r="H62" s="261" t="s">
        <v>390</v>
      </c>
      <c r="I62" s="261" t="s">
        <v>391</v>
      </c>
      <c r="J62" s="261" t="s">
        <v>392</v>
      </c>
      <c r="K62" s="261" t="s">
        <v>393</v>
      </c>
    </row>
    <row r="63" spans="1:11" x14ac:dyDescent="0.25">
      <c r="A63" s="261" t="s">
        <v>394</v>
      </c>
      <c r="B63" s="277">
        <v>0</v>
      </c>
      <c r="C63" s="277">
        <v>0</v>
      </c>
      <c r="D63" s="277">
        <v>0</v>
      </c>
      <c r="E63" s="277">
        <v>0</v>
      </c>
      <c r="F63" s="277">
        <v>0</v>
      </c>
      <c r="G63" s="277">
        <v>0</v>
      </c>
      <c r="H63" s="277">
        <v>0</v>
      </c>
      <c r="I63" s="277">
        <v>0</v>
      </c>
      <c r="J63" s="277">
        <v>0</v>
      </c>
      <c r="K63" s="277">
        <v>0</v>
      </c>
    </row>
    <row r="64" spans="1:11" x14ac:dyDescent="0.25">
      <c r="A64" s="261" t="s">
        <v>395</v>
      </c>
      <c r="B64" s="277">
        <v>0</v>
      </c>
      <c r="C64" s="277">
        <v>0</v>
      </c>
      <c r="D64" s="277">
        <v>0</v>
      </c>
      <c r="E64" s="277">
        <v>0</v>
      </c>
      <c r="F64" s="277">
        <v>0</v>
      </c>
      <c r="G64" s="277">
        <v>0</v>
      </c>
      <c r="H64" s="277">
        <v>0</v>
      </c>
      <c r="I64" s="277">
        <v>0</v>
      </c>
      <c r="J64" s="277">
        <v>0</v>
      </c>
      <c r="K64" s="277">
        <v>0</v>
      </c>
    </row>
    <row r="65" spans="1:11" s="38" customFormat="1" x14ac:dyDescent="0.25">
      <c r="A65" s="261" t="s">
        <v>396</v>
      </c>
      <c r="B65" s="277">
        <v>0</v>
      </c>
      <c r="C65" s="277">
        <v>0</v>
      </c>
      <c r="D65" s="277">
        <v>0</v>
      </c>
      <c r="E65" s="277">
        <v>0</v>
      </c>
      <c r="F65" s="277">
        <v>0</v>
      </c>
      <c r="G65" s="277">
        <v>0</v>
      </c>
      <c r="H65" s="277">
        <v>0</v>
      </c>
      <c r="I65" s="277">
        <v>0</v>
      </c>
      <c r="J65" s="277">
        <v>0</v>
      </c>
      <c r="K65" s="277">
        <v>0</v>
      </c>
    </row>
    <row r="66" spans="1:11" x14ac:dyDescent="0.25">
      <c r="A66" s="261" t="s">
        <v>397</v>
      </c>
      <c r="B66" s="277">
        <v>0</v>
      </c>
      <c r="C66" s="277">
        <v>0</v>
      </c>
      <c r="D66" s="277">
        <v>0</v>
      </c>
      <c r="E66" s="277">
        <v>0</v>
      </c>
      <c r="F66" s="277">
        <v>0</v>
      </c>
      <c r="G66" s="277">
        <v>0</v>
      </c>
      <c r="H66" s="277">
        <v>0</v>
      </c>
      <c r="I66" s="277">
        <v>0</v>
      </c>
      <c r="J66" s="277">
        <v>0</v>
      </c>
      <c r="K66" s="277">
        <v>0</v>
      </c>
    </row>
    <row r="67" spans="1:11" x14ac:dyDescent="0.25">
      <c r="A67" s="261" t="s">
        <v>10</v>
      </c>
      <c r="B67" s="277">
        <v>0</v>
      </c>
      <c r="C67" s="277">
        <v>0</v>
      </c>
      <c r="D67" s="277">
        <v>0</v>
      </c>
      <c r="E67" s="277">
        <v>0</v>
      </c>
      <c r="F67" s="277">
        <v>0</v>
      </c>
      <c r="G67" s="277">
        <v>0</v>
      </c>
      <c r="H67" s="277">
        <v>0</v>
      </c>
      <c r="I67" s="277">
        <v>0</v>
      </c>
      <c r="J67" s="277">
        <v>0</v>
      </c>
      <c r="K67" s="277">
        <v>0</v>
      </c>
    </row>
    <row r="68" spans="1:11" x14ac:dyDescent="0.25">
      <c r="A68" s="46"/>
      <c r="B68" s="59"/>
      <c r="C68" s="59"/>
      <c r="D68" s="59"/>
      <c r="E68" s="59"/>
      <c r="F68" s="46"/>
      <c r="G68" s="46"/>
      <c r="H68" s="46"/>
      <c r="I68" s="46"/>
      <c r="J68" s="46"/>
      <c r="K68" s="46"/>
    </row>
    <row r="69" spans="1:11" x14ac:dyDescent="0.25">
      <c r="A69" s="85" t="s">
        <v>398</v>
      </c>
      <c r="B69" s="46"/>
      <c r="C69" s="46"/>
      <c r="D69" s="46"/>
      <c r="E69" s="46"/>
      <c r="F69" s="46"/>
      <c r="G69" s="46"/>
      <c r="H69" s="46"/>
      <c r="I69" s="46"/>
      <c r="J69" s="46"/>
      <c r="K69" s="46"/>
    </row>
    <row r="70" spans="1:11" x14ac:dyDescent="0.25">
      <c r="A70" s="260" t="s">
        <v>399</v>
      </c>
      <c r="B70" s="261" t="s">
        <v>384</v>
      </c>
      <c r="C70" s="261" t="s">
        <v>385</v>
      </c>
      <c r="D70" s="261" t="s">
        <v>386</v>
      </c>
      <c r="E70" s="261" t="s">
        <v>387</v>
      </c>
      <c r="F70" s="261" t="s">
        <v>388</v>
      </c>
      <c r="G70" s="261" t="s">
        <v>389</v>
      </c>
      <c r="H70" s="261" t="s">
        <v>390</v>
      </c>
      <c r="I70" s="261" t="s">
        <v>391</v>
      </c>
      <c r="J70" s="261" t="s">
        <v>392</v>
      </c>
      <c r="K70" s="261" t="s">
        <v>393</v>
      </c>
    </row>
    <row r="71" spans="1:11" x14ac:dyDescent="0.25">
      <c r="A71" s="261" t="s">
        <v>400</v>
      </c>
      <c r="B71" s="277">
        <v>0</v>
      </c>
      <c r="C71" s="277">
        <v>0</v>
      </c>
      <c r="D71" s="277">
        <v>0</v>
      </c>
      <c r="E71" s="277">
        <v>0</v>
      </c>
      <c r="F71" s="277">
        <v>0</v>
      </c>
      <c r="G71" s="277">
        <v>0</v>
      </c>
      <c r="H71" s="277">
        <v>0</v>
      </c>
      <c r="I71" s="277">
        <v>0</v>
      </c>
      <c r="J71" s="277">
        <v>0</v>
      </c>
      <c r="K71" s="277">
        <v>0</v>
      </c>
    </row>
    <row r="72" spans="1:11" x14ac:dyDescent="0.25">
      <c r="A72" s="261" t="s">
        <v>401</v>
      </c>
      <c r="B72" s="277">
        <v>0</v>
      </c>
      <c r="C72" s="277">
        <v>0</v>
      </c>
      <c r="D72" s="277">
        <v>0</v>
      </c>
      <c r="E72" s="277">
        <v>0</v>
      </c>
      <c r="F72" s="277">
        <v>0</v>
      </c>
      <c r="G72" s="277">
        <v>0</v>
      </c>
      <c r="H72" s="277">
        <v>0</v>
      </c>
      <c r="I72" s="277">
        <v>0</v>
      </c>
      <c r="J72" s="277">
        <v>0</v>
      </c>
      <c r="K72" s="277">
        <v>0</v>
      </c>
    </row>
    <row r="73" spans="1:11" x14ac:dyDescent="0.25">
      <c r="A73" s="261" t="s">
        <v>402</v>
      </c>
      <c r="B73" s="277">
        <v>0</v>
      </c>
      <c r="C73" s="277">
        <v>0</v>
      </c>
      <c r="D73" s="277">
        <v>0</v>
      </c>
      <c r="E73" s="277">
        <v>0</v>
      </c>
      <c r="F73" s="277">
        <v>0</v>
      </c>
      <c r="G73" s="277">
        <v>0</v>
      </c>
      <c r="H73" s="277">
        <v>0</v>
      </c>
      <c r="I73" s="277">
        <v>0</v>
      </c>
      <c r="J73" s="277">
        <v>0</v>
      </c>
      <c r="K73" s="277">
        <v>0</v>
      </c>
    </row>
    <row r="74" spans="1:11" x14ac:dyDescent="0.25">
      <c r="A74" s="262" t="s">
        <v>403</v>
      </c>
      <c r="B74" s="277">
        <v>0</v>
      </c>
      <c r="C74" s="277">
        <v>0</v>
      </c>
      <c r="D74" s="277">
        <v>0</v>
      </c>
      <c r="E74" s="277">
        <v>0</v>
      </c>
      <c r="F74" s="277">
        <v>0</v>
      </c>
      <c r="G74" s="277">
        <v>0</v>
      </c>
      <c r="H74" s="277">
        <v>0</v>
      </c>
      <c r="I74" s="277">
        <v>0</v>
      </c>
      <c r="J74" s="277">
        <v>0</v>
      </c>
      <c r="K74" s="277">
        <v>0</v>
      </c>
    </row>
    <row r="75" spans="1:11" x14ac:dyDescent="0.25">
      <c r="A75" s="262" t="s">
        <v>422</v>
      </c>
      <c r="B75" s="277">
        <v>0</v>
      </c>
      <c r="C75" s="277">
        <v>0</v>
      </c>
      <c r="D75" s="277">
        <v>0</v>
      </c>
      <c r="E75" s="277">
        <v>0</v>
      </c>
      <c r="F75" s="277">
        <v>0</v>
      </c>
      <c r="G75" s="277">
        <v>0</v>
      </c>
      <c r="H75" s="277">
        <v>0</v>
      </c>
      <c r="I75" s="277">
        <v>0</v>
      </c>
      <c r="J75" s="277">
        <v>0</v>
      </c>
      <c r="K75" s="277">
        <v>0</v>
      </c>
    </row>
    <row r="76" spans="1:11" x14ac:dyDescent="0.25">
      <c r="A76" s="261" t="s">
        <v>10</v>
      </c>
      <c r="B76" s="277">
        <v>0</v>
      </c>
      <c r="C76" s="277">
        <v>0</v>
      </c>
      <c r="D76" s="277">
        <v>0</v>
      </c>
      <c r="E76" s="277">
        <v>0</v>
      </c>
      <c r="F76" s="277">
        <v>0</v>
      </c>
      <c r="G76" s="277">
        <v>0</v>
      </c>
      <c r="H76" s="277">
        <v>0</v>
      </c>
      <c r="I76" s="277">
        <v>0</v>
      </c>
      <c r="J76" s="277">
        <v>0</v>
      </c>
      <c r="K76" s="277">
        <v>0</v>
      </c>
    </row>
    <row r="77" spans="1:11" x14ac:dyDescent="0.25">
      <c r="A77" s="45"/>
      <c r="B77" s="263"/>
      <c r="C77" s="263"/>
      <c r="D77" s="263"/>
      <c r="E77" s="263"/>
      <c r="F77" s="45"/>
      <c r="G77" s="45"/>
      <c r="H77" s="45"/>
      <c r="I77" s="45"/>
      <c r="J77" s="45"/>
      <c r="K77" s="45"/>
    </row>
    <row r="78" spans="1:11" x14ac:dyDescent="0.25">
      <c r="A78" s="85" t="s">
        <v>404</v>
      </c>
      <c r="B78" s="46"/>
      <c r="C78" s="46"/>
      <c r="D78" s="46"/>
      <c r="E78" s="46"/>
      <c r="F78" s="46"/>
      <c r="G78" s="46"/>
      <c r="H78" s="46"/>
      <c r="I78" s="46"/>
      <c r="J78" s="46"/>
      <c r="K78" s="46"/>
    </row>
    <row r="79" spans="1:11" x14ac:dyDescent="0.25">
      <c r="A79" s="260" t="s">
        <v>405</v>
      </c>
      <c r="B79" s="525" t="s">
        <v>395</v>
      </c>
      <c r="C79" s="526"/>
      <c r="D79" s="525" t="s">
        <v>396</v>
      </c>
      <c r="E79" s="527"/>
      <c r="F79" s="525" t="s">
        <v>397</v>
      </c>
      <c r="G79" s="527"/>
      <c r="H79" s="525" t="s">
        <v>10</v>
      </c>
      <c r="I79" s="527"/>
    </row>
    <row r="80" spans="1:11" x14ac:dyDescent="0.25">
      <c r="A80" s="261" t="s">
        <v>400</v>
      </c>
      <c r="B80" s="528">
        <v>0</v>
      </c>
      <c r="C80" s="529"/>
      <c r="D80" s="528">
        <v>0</v>
      </c>
      <c r="E80" s="529"/>
      <c r="F80" s="528">
        <v>0</v>
      </c>
      <c r="G80" s="529"/>
      <c r="H80" s="528">
        <v>0</v>
      </c>
      <c r="I80" s="529"/>
    </row>
    <row r="81" spans="1:11" x14ac:dyDescent="0.25">
      <c r="A81" s="261" t="s">
        <v>401</v>
      </c>
      <c r="B81" s="528">
        <v>0</v>
      </c>
      <c r="C81" s="529"/>
      <c r="D81" s="528">
        <v>0</v>
      </c>
      <c r="E81" s="529"/>
      <c r="F81" s="528">
        <v>0</v>
      </c>
      <c r="G81" s="529"/>
      <c r="H81" s="528">
        <v>0</v>
      </c>
      <c r="I81" s="529"/>
    </row>
    <row r="82" spans="1:11" x14ac:dyDescent="0.25">
      <c r="A82" s="261" t="s">
        <v>402</v>
      </c>
      <c r="B82" s="528">
        <v>0</v>
      </c>
      <c r="C82" s="529"/>
      <c r="D82" s="528">
        <v>0.15</v>
      </c>
      <c r="E82" s="529"/>
      <c r="F82" s="528">
        <v>0</v>
      </c>
      <c r="G82" s="529"/>
      <c r="H82" s="528">
        <v>0.15</v>
      </c>
      <c r="I82" s="529"/>
    </row>
    <row r="83" spans="1:11" x14ac:dyDescent="0.25">
      <c r="A83" s="262" t="s">
        <v>403</v>
      </c>
      <c r="B83" s="528">
        <v>0</v>
      </c>
      <c r="C83" s="529"/>
      <c r="D83" s="528">
        <v>0</v>
      </c>
      <c r="E83" s="529"/>
      <c r="F83" s="528">
        <v>0</v>
      </c>
      <c r="G83" s="529"/>
      <c r="H83" s="528">
        <v>0</v>
      </c>
      <c r="I83" s="529"/>
    </row>
    <row r="84" spans="1:11" x14ac:dyDescent="0.25">
      <c r="A84" s="262" t="s">
        <v>422</v>
      </c>
      <c r="B84" s="528">
        <v>0</v>
      </c>
      <c r="C84" s="529"/>
      <c r="D84" s="528">
        <v>0</v>
      </c>
      <c r="E84" s="529"/>
      <c r="F84" s="528">
        <v>0</v>
      </c>
      <c r="G84" s="529"/>
      <c r="H84" s="528">
        <v>0</v>
      </c>
      <c r="I84" s="529"/>
    </row>
    <row r="85" spans="1:11" x14ac:dyDescent="0.25">
      <c r="A85" s="261" t="s">
        <v>10</v>
      </c>
      <c r="B85" s="528">
        <v>0</v>
      </c>
      <c r="C85" s="529"/>
      <c r="D85" s="528">
        <v>0.15</v>
      </c>
      <c r="E85" s="529"/>
      <c r="F85" s="528">
        <v>0</v>
      </c>
      <c r="G85" s="529"/>
      <c r="H85" s="528">
        <v>0.15</v>
      </c>
      <c r="I85" s="529"/>
    </row>
    <row r="86" spans="1:11" x14ac:dyDescent="0.25">
      <c r="A86" s="45"/>
      <c r="B86" s="263"/>
      <c r="C86" s="263"/>
      <c r="D86" s="263"/>
      <c r="E86" s="263"/>
      <c r="F86" s="45"/>
      <c r="G86" s="45"/>
      <c r="H86" s="45"/>
      <c r="I86" s="45"/>
      <c r="J86" s="45"/>
      <c r="K86" s="45"/>
    </row>
    <row r="87" spans="1:11" x14ac:dyDescent="0.25">
      <c r="A87" s="85" t="s">
        <v>406</v>
      </c>
      <c r="B87" s="46"/>
      <c r="C87" s="46"/>
      <c r="D87" s="46"/>
      <c r="E87" s="46"/>
      <c r="F87" s="46"/>
      <c r="G87" s="46"/>
      <c r="H87" s="46"/>
      <c r="I87" s="46"/>
      <c r="J87" s="46"/>
      <c r="K87" s="46"/>
    </row>
    <row r="88" spans="1:11" x14ac:dyDescent="0.25">
      <c r="A88" s="533" t="s">
        <v>407</v>
      </c>
      <c r="B88" s="534"/>
      <c r="C88" s="534"/>
      <c r="D88" s="534"/>
      <c r="E88" s="534"/>
      <c r="F88" s="534"/>
      <c r="G88" s="264"/>
      <c r="H88" s="270">
        <v>-1.4155343563970746E-15</v>
      </c>
    </row>
    <row r="89" spans="1:11" x14ac:dyDescent="0.25">
      <c r="A89" s="265"/>
      <c r="B89" s="265"/>
      <c r="C89" s="265"/>
      <c r="D89" s="265"/>
      <c r="E89" s="265"/>
      <c r="F89" s="265"/>
      <c r="G89" s="265"/>
      <c r="H89" s="265"/>
    </row>
    <row r="90" spans="1:11" x14ac:dyDescent="0.25">
      <c r="A90" s="266" t="s">
        <v>408</v>
      </c>
      <c r="B90" s="267"/>
      <c r="C90" s="267"/>
      <c r="D90" s="267"/>
      <c r="E90" s="267"/>
      <c r="F90" s="90"/>
      <c r="G90" s="90"/>
      <c r="H90" s="90"/>
      <c r="I90" s="90"/>
      <c r="J90" s="90"/>
      <c r="K90" s="90"/>
    </row>
    <row r="91" spans="1:11" x14ac:dyDescent="0.25">
      <c r="A91" s="262" t="s">
        <v>409</v>
      </c>
      <c r="B91" s="268">
        <v>0</v>
      </c>
      <c r="C91" s="269"/>
      <c r="D91" s="269"/>
      <c r="E91" s="269"/>
      <c r="F91" s="90"/>
      <c r="G91" s="90"/>
      <c r="H91" s="90"/>
      <c r="I91" s="90"/>
      <c r="J91" s="90"/>
      <c r="K91" s="90"/>
    </row>
    <row r="92" spans="1:11" x14ac:dyDescent="0.25">
      <c r="A92" s="262" t="s">
        <v>410</v>
      </c>
      <c r="B92" s="268">
        <v>0</v>
      </c>
      <c r="C92" s="269"/>
      <c r="D92" s="269"/>
      <c r="E92" s="269"/>
      <c r="F92" s="90"/>
      <c r="G92" s="90"/>
      <c r="H92" s="90"/>
      <c r="I92" s="90"/>
      <c r="J92" s="90"/>
      <c r="K92" s="90"/>
    </row>
    <row r="93" spans="1:11" x14ac:dyDescent="0.25">
      <c r="A93" s="262" t="s">
        <v>397</v>
      </c>
      <c r="B93" s="268">
        <v>0</v>
      </c>
      <c r="C93" s="269"/>
      <c r="D93" s="269"/>
      <c r="E93" s="269"/>
      <c r="F93" s="90"/>
      <c r="G93" s="90"/>
      <c r="H93" s="90"/>
      <c r="I93" s="90"/>
      <c r="J93" s="90"/>
      <c r="K93" s="90"/>
    </row>
    <row r="94" spans="1:11" x14ac:dyDescent="0.25">
      <c r="A94" s="262" t="s">
        <v>10</v>
      </c>
      <c r="B94" s="268">
        <v>0</v>
      </c>
      <c r="C94" s="269"/>
      <c r="D94" s="269"/>
      <c r="E94" s="269"/>
      <c r="F94" s="90"/>
      <c r="G94" s="90"/>
      <c r="H94" s="90"/>
      <c r="I94" s="90"/>
      <c r="J94" s="90"/>
      <c r="K94" s="90"/>
    </row>
    <row r="95" spans="1:11" x14ac:dyDescent="0.25">
      <c r="A95" s="90"/>
      <c r="B95" s="90"/>
      <c r="C95" s="90"/>
      <c r="D95" s="90"/>
      <c r="E95" s="90"/>
      <c r="F95" s="90"/>
      <c r="G95" s="90"/>
      <c r="H95" s="90"/>
      <c r="I95" s="90"/>
      <c r="J95" s="90"/>
      <c r="K95" s="90"/>
    </row>
    <row r="96" spans="1:11" x14ac:dyDescent="0.25">
      <c r="A96" s="266" t="s">
        <v>411</v>
      </c>
      <c r="B96" s="267"/>
      <c r="C96" s="267"/>
      <c r="D96" s="267"/>
      <c r="E96" s="267"/>
      <c r="F96" s="90"/>
      <c r="G96" s="90"/>
      <c r="H96" s="90"/>
      <c r="I96" s="90"/>
      <c r="J96" s="90"/>
      <c r="K96" s="90"/>
    </row>
    <row r="97" spans="1:14" x14ac:dyDescent="0.25">
      <c r="A97" s="262" t="s">
        <v>409</v>
      </c>
      <c r="B97" s="268">
        <v>0</v>
      </c>
      <c r="C97" s="269"/>
      <c r="D97" s="269"/>
      <c r="E97" s="269"/>
      <c r="F97" s="90"/>
      <c r="G97" s="90"/>
      <c r="H97" s="90"/>
      <c r="I97" s="90"/>
      <c r="J97" s="90"/>
      <c r="K97" s="90"/>
    </row>
    <row r="98" spans="1:14" x14ac:dyDescent="0.25">
      <c r="A98" s="262" t="s">
        <v>410</v>
      </c>
      <c r="B98" s="268">
        <v>0</v>
      </c>
      <c r="C98" s="269"/>
      <c r="D98" s="269"/>
      <c r="E98" s="269"/>
      <c r="F98" s="90"/>
      <c r="G98" s="90"/>
      <c r="H98" s="90"/>
      <c r="I98" s="90"/>
      <c r="J98" s="90"/>
      <c r="K98" s="90"/>
    </row>
    <row r="99" spans="1:14" x14ac:dyDescent="0.25">
      <c r="A99" s="262" t="s">
        <v>397</v>
      </c>
      <c r="B99" s="268">
        <v>0</v>
      </c>
      <c r="C99" s="269"/>
      <c r="D99" s="269"/>
      <c r="E99" s="269"/>
      <c r="F99" s="90"/>
      <c r="G99" s="90"/>
      <c r="H99" s="90"/>
      <c r="I99" s="267"/>
      <c r="J99" s="267"/>
      <c r="K99" s="267"/>
    </row>
    <row r="100" spans="1:14" x14ac:dyDescent="0.25">
      <c r="A100" s="262" t="s">
        <v>10</v>
      </c>
      <c r="B100" s="268">
        <v>0</v>
      </c>
      <c r="C100" s="269"/>
      <c r="D100" s="269"/>
      <c r="E100" s="269"/>
      <c r="F100" s="90"/>
      <c r="G100" s="90"/>
      <c r="H100" s="90"/>
      <c r="I100" s="267"/>
      <c r="J100" s="267"/>
      <c r="K100" s="267"/>
    </row>
    <row r="101" spans="1:14" x14ac:dyDescent="0.25">
      <c r="A101" s="92"/>
      <c r="B101" s="269"/>
      <c r="C101" s="269"/>
      <c r="D101" s="269"/>
      <c r="E101" s="269"/>
      <c r="F101" s="90"/>
      <c r="G101" s="90"/>
      <c r="H101" s="90"/>
      <c r="I101" s="267"/>
      <c r="J101" s="267"/>
      <c r="K101" s="267"/>
    </row>
    <row r="102" spans="1:14" ht="18" x14ac:dyDescent="0.25">
      <c r="A102" s="532" t="s">
        <v>413</v>
      </c>
      <c r="B102" s="532"/>
      <c r="C102" s="532"/>
      <c r="D102" s="532"/>
      <c r="E102" s="532"/>
      <c r="F102" s="532"/>
      <c r="G102" s="532"/>
      <c r="H102" s="532"/>
      <c r="I102" s="532"/>
      <c r="J102" s="532"/>
      <c r="K102" s="532"/>
      <c r="L102" s="532"/>
      <c r="M102" s="532"/>
      <c r="N102" s="532"/>
    </row>
    <row r="103" spans="1:14" ht="18" x14ac:dyDescent="0.25">
      <c r="A103" s="40"/>
      <c r="B103" s="271"/>
      <c r="C103" s="90"/>
      <c r="D103" s="90"/>
      <c r="E103" s="90"/>
      <c r="F103" s="272"/>
      <c r="G103" s="272"/>
      <c r="H103" s="272"/>
      <c r="I103" s="272"/>
      <c r="J103" s="272"/>
      <c r="K103" s="272"/>
      <c r="L103" s="272"/>
      <c r="M103" s="272"/>
      <c r="N103" s="272"/>
    </row>
    <row r="104" spans="1:14" x14ac:dyDescent="0.25">
      <c r="A104" s="273" t="s">
        <v>414</v>
      </c>
      <c r="B104" s="274">
        <v>26.065627245689999</v>
      </c>
      <c r="C104" s="90"/>
      <c r="D104" s="90"/>
      <c r="E104" s="90"/>
      <c r="F104" s="6"/>
      <c r="G104" s="6"/>
      <c r="H104" s="6"/>
      <c r="I104" s="6"/>
      <c r="J104" s="6"/>
      <c r="K104" s="6"/>
      <c r="L104" s="6"/>
      <c r="M104" s="6"/>
    </row>
    <row r="105" spans="1:14" x14ac:dyDescent="0.25">
      <c r="A105" s="275" t="s">
        <v>415</v>
      </c>
      <c r="B105" s="397">
        <v>1</v>
      </c>
      <c r="C105" s="90"/>
      <c r="D105" s="90"/>
      <c r="E105" s="90"/>
      <c r="F105" s="6"/>
      <c r="G105" s="6"/>
      <c r="H105" s="6"/>
      <c r="I105" s="6"/>
      <c r="J105" s="6"/>
      <c r="K105" s="6"/>
      <c r="L105" s="6"/>
      <c r="M105" s="6"/>
    </row>
    <row r="106" spans="1:14" x14ac:dyDescent="0.25">
      <c r="A106" s="275" t="s">
        <v>416</v>
      </c>
      <c r="B106" s="397">
        <v>0</v>
      </c>
      <c r="C106" s="90"/>
      <c r="D106" s="90"/>
      <c r="E106" s="90"/>
      <c r="F106" s="6"/>
      <c r="G106" s="6"/>
      <c r="H106" s="6"/>
      <c r="I106" s="6"/>
      <c r="J106" s="6"/>
      <c r="K106" s="6"/>
      <c r="L106" s="6"/>
      <c r="M106" s="6"/>
    </row>
    <row r="107" spans="1:14" x14ac:dyDescent="0.25">
      <c r="A107" s="275" t="s">
        <v>417</v>
      </c>
      <c r="B107" s="397">
        <v>0</v>
      </c>
      <c r="C107" s="90"/>
      <c r="D107" s="90"/>
      <c r="E107" s="90"/>
      <c r="F107" s="6"/>
      <c r="G107" s="6"/>
      <c r="H107" s="6"/>
      <c r="I107" s="6"/>
      <c r="J107" s="6"/>
      <c r="K107" s="6"/>
      <c r="L107" s="6"/>
      <c r="M107" s="6"/>
    </row>
    <row r="108" spans="1:14" x14ac:dyDescent="0.25">
      <c r="A108" s="275" t="s">
        <v>418</v>
      </c>
      <c r="B108" s="397">
        <v>0</v>
      </c>
      <c r="C108" s="90"/>
      <c r="D108" s="90"/>
      <c r="E108" s="90"/>
      <c r="F108" s="6"/>
      <c r="G108" s="6"/>
      <c r="H108" s="6"/>
      <c r="I108" s="6"/>
      <c r="J108" s="6"/>
      <c r="K108" s="6"/>
      <c r="L108" s="6"/>
      <c r="M108" s="6"/>
    </row>
    <row r="109" spans="1:14" x14ac:dyDescent="0.25">
      <c r="A109" s="275" t="s">
        <v>419</v>
      </c>
      <c r="B109" s="397">
        <v>0</v>
      </c>
      <c r="C109" s="90"/>
      <c r="D109" s="90"/>
      <c r="E109" s="90"/>
      <c r="F109" s="6"/>
      <c r="G109" s="6"/>
      <c r="H109" s="6"/>
      <c r="I109" s="6"/>
      <c r="J109" s="6"/>
      <c r="K109" s="6"/>
      <c r="L109" s="6"/>
      <c r="M109" s="6"/>
    </row>
    <row r="110" spans="1:14" x14ac:dyDescent="0.25">
      <c r="A110" s="275" t="s">
        <v>420</v>
      </c>
      <c r="B110" s="397">
        <v>0</v>
      </c>
      <c r="C110" s="90"/>
      <c r="D110" s="90"/>
      <c r="E110" s="90"/>
      <c r="F110" s="6"/>
      <c r="G110" s="6"/>
      <c r="H110" s="6"/>
      <c r="I110" s="6"/>
      <c r="J110" s="6"/>
      <c r="K110" s="6"/>
      <c r="L110" s="6"/>
      <c r="M110" s="6"/>
    </row>
    <row r="111" spans="1:14" x14ac:dyDescent="0.25">
      <c r="A111" s="275" t="s">
        <v>421</v>
      </c>
      <c r="B111" s="397">
        <v>0</v>
      </c>
      <c r="C111" s="90"/>
      <c r="D111" s="90"/>
      <c r="E111" s="90"/>
      <c r="F111" s="6"/>
      <c r="G111" s="6"/>
      <c r="H111" s="6"/>
      <c r="I111" s="6"/>
      <c r="J111" s="6"/>
      <c r="K111" s="6"/>
      <c r="L111" s="6"/>
      <c r="M111" s="6"/>
    </row>
    <row r="112" spans="1:14" x14ac:dyDescent="0.25">
      <c r="A112" s="92"/>
      <c r="B112" s="269"/>
      <c r="C112" s="269"/>
      <c r="D112" s="269"/>
      <c r="E112" s="269"/>
      <c r="F112" s="90"/>
      <c r="G112" s="90"/>
      <c r="H112" s="90"/>
      <c r="I112" s="90"/>
      <c r="J112" s="90"/>
      <c r="K112" s="90"/>
    </row>
    <row r="113" spans="1:11" ht="18" x14ac:dyDescent="0.25">
      <c r="A113" s="532" t="s">
        <v>104</v>
      </c>
      <c r="B113" s="532"/>
      <c r="C113" s="532"/>
      <c r="D113" s="532"/>
      <c r="E113" s="532"/>
      <c r="F113" s="532"/>
      <c r="G113" s="532"/>
      <c r="H113" s="532"/>
      <c r="I113" s="6"/>
      <c r="J113" s="6"/>
      <c r="K113" s="6"/>
    </row>
    <row r="114" spans="1:11" ht="18" x14ac:dyDescent="0.25">
      <c r="A114" s="40"/>
      <c r="B114" s="537" t="s">
        <v>92</v>
      </c>
      <c r="C114" s="537"/>
      <c r="D114" s="537"/>
      <c r="E114" s="537"/>
      <c r="F114" s="537"/>
      <c r="G114" s="537"/>
      <c r="H114" s="537"/>
      <c r="I114" s="6"/>
      <c r="J114" s="6"/>
      <c r="K114" s="6"/>
    </row>
    <row r="115" spans="1:11" x14ac:dyDescent="0.25">
      <c r="A115" s="28" t="s">
        <v>93</v>
      </c>
      <c r="B115" s="530" t="s">
        <v>238</v>
      </c>
      <c r="C115" s="530"/>
      <c r="D115" s="530"/>
      <c r="E115" s="530"/>
      <c r="F115" s="530"/>
      <c r="G115" s="530"/>
      <c r="H115" s="530"/>
      <c r="I115" s="6"/>
      <c r="J115" s="6"/>
      <c r="K115" s="6"/>
    </row>
    <row r="116" spans="1:11" x14ac:dyDescent="0.25">
      <c r="A116" s="28"/>
      <c r="B116" s="35"/>
      <c r="C116" s="148"/>
      <c r="D116" s="148"/>
      <c r="E116" s="148"/>
      <c r="F116" s="35"/>
      <c r="G116" s="35"/>
      <c r="H116" s="35"/>
      <c r="I116" s="6"/>
      <c r="J116" s="6"/>
      <c r="K116" s="6"/>
    </row>
    <row r="117" spans="1:11" x14ac:dyDescent="0.25">
      <c r="A117" s="33" t="s">
        <v>94</v>
      </c>
      <c r="B117" s="535"/>
      <c r="C117" s="535"/>
      <c r="D117" s="535"/>
      <c r="E117" s="535"/>
      <c r="F117" s="535"/>
      <c r="G117" s="535"/>
      <c r="H117" s="535"/>
      <c r="I117" s="6"/>
      <c r="J117" s="6"/>
      <c r="K117" s="6"/>
    </row>
    <row r="118" spans="1:11" x14ac:dyDescent="0.25">
      <c r="A118" s="39" t="s">
        <v>95</v>
      </c>
      <c r="B118" s="38"/>
      <c r="C118" s="38"/>
      <c r="D118" s="38"/>
      <c r="E118" s="38"/>
      <c r="F118" s="38"/>
      <c r="G118" s="38"/>
      <c r="H118" s="38"/>
      <c r="I118" s="38"/>
      <c r="J118" s="38"/>
      <c r="K118" s="38"/>
    </row>
    <row r="119" spans="1:11" x14ac:dyDescent="0.25">
      <c r="A119" s="28"/>
      <c r="B119" s="6"/>
      <c r="C119" s="6"/>
      <c r="D119" s="6"/>
      <c r="E119" s="6"/>
      <c r="F119" s="6"/>
      <c r="G119" s="6"/>
      <c r="H119" s="6"/>
      <c r="I119" s="6"/>
      <c r="J119" s="6"/>
      <c r="K119" s="6"/>
    </row>
    <row r="120" spans="1:11" x14ac:dyDescent="0.25">
      <c r="A120" s="28"/>
      <c r="B120" s="6"/>
      <c r="C120" s="6"/>
      <c r="D120" s="6"/>
      <c r="E120" s="6"/>
      <c r="F120" s="6"/>
      <c r="G120" s="6"/>
      <c r="H120" s="6"/>
      <c r="I120" s="6"/>
      <c r="J120" s="6"/>
      <c r="K120" s="6"/>
    </row>
    <row r="121" spans="1:11" ht="15.75" x14ac:dyDescent="0.25">
      <c r="A121" s="34"/>
      <c r="I121" s="6"/>
      <c r="J121" s="6"/>
      <c r="K121" s="6"/>
    </row>
    <row r="122" spans="1:11" ht="18" x14ac:dyDescent="0.25">
      <c r="A122" s="532" t="s">
        <v>102</v>
      </c>
      <c r="B122" s="532"/>
      <c r="C122" s="532"/>
      <c r="D122" s="532"/>
      <c r="E122" s="532"/>
      <c r="F122" s="532"/>
      <c r="G122" s="532"/>
      <c r="H122" s="532"/>
      <c r="I122" s="6"/>
      <c r="J122" s="6"/>
      <c r="K122" s="6"/>
    </row>
    <row r="123" spans="1:11" ht="18" x14ac:dyDescent="0.25">
      <c r="A123" s="40"/>
      <c r="B123" s="537" t="s">
        <v>92</v>
      </c>
      <c r="C123" s="537"/>
      <c r="D123" s="537"/>
      <c r="E123" s="537"/>
      <c r="F123" s="537"/>
      <c r="G123" s="537"/>
      <c r="H123" s="537"/>
      <c r="I123" s="6"/>
      <c r="J123" s="6"/>
      <c r="K123" s="6"/>
    </row>
    <row r="124" spans="1:11" x14ac:dyDescent="0.25">
      <c r="A124" s="42"/>
      <c r="B124" s="531" t="s">
        <v>96</v>
      </c>
      <c r="C124" s="531"/>
      <c r="D124" s="531"/>
      <c r="E124" s="531"/>
      <c r="F124" s="531"/>
      <c r="G124" s="531" t="s">
        <v>97</v>
      </c>
      <c r="H124" s="531"/>
      <c r="I124" s="6"/>
      <c r="J124" s="6"/>
      <c r="K124" s="6"/>
    </row>
    <row r="125" spans="1:11" ht="30" x14ac:dyDescent="0.25">
      <c r="A125" s="11" t="s">
        <v>98</v>
      </c>
      <c r="B125" s="530" t="s">
        <v>239</v>
      </c>
      <c r="C125" s="530"/>
      <c r="D125" s="530"/>
      <c r="E125" s="530"/>
      <c r="F125" s="530"/>
      <c r="G125" s="530"/>
      <c r="H125" s="530"/>
      <c r="I125" s="6"/>
      <c r="J125" s="6"/>
      <c r="K125" s="6"/>
    </row>
    <row r="126" spans="1:11" x14ac:dyDescent="0.25">
      <c r="A126" s="28" t="s">
        <v>99</v>
      </c>
      <c r="B126" s="530" t="s">
        <v>239</v>
      </c>
      <c r="C126" s="530"/>
      <c r="D126" s="530"/>
      <c r="E126" s="530"/>
      <c r="F126" s="530"/>
      <c r="G126" s="530"/>
      <c r="H126" s="530"/>
      <c r="I126" s="6"/>
      <c r="J126" s="6"/>
      <c r="K126" s="6"/>
    </row>
    <row r="127" spans="1:11" x14ac:dyDescent="0.25">
      <c r="A127" s="33" t="s">
        <v>100</v>
      </c>
      <c r="B127" s="535"/>
      <c r="C127" s="535"/>
      <c r="D127" s="535"/>
      <c r="E127" s="535"/>
      <c r="F127" s="535"/>
      <c r="G127" s="535" t="s">
        <v>239</v>
      </c>
      <c r="H127" s="535"/>
      <c r="I127" s="6"/>
      <c r="J127" s="6"/>
      <c r="K127" s="6"/>
    </row>
    <row r="128" spans="1:11" x14ac:dyDescent="0.25">
      <c r="A128" s="135" t="s">
        <v>142</v>
      </c>
      <c r="B128" s="6"/>
      <c r="C128" s="6"/>
      <c r="D128" s="6"/>
      <c r="E128" s="6"/>
      <c r="F128" s="6"/>
      <c r="G128" s="6"/>
      <c r="H128" s="6"/>
      <c r="I128" s="6"/>
      <c r="J128" s="6"/>
      <c r="K128" s="6"/>
    </row>
    <row r="129" spans="1:11" x14ac:dyDescent="0.25">
      <c r="A129" s="6"/>
      <c r="B129" s="6"/>
      <c r="C129" s="6"/>
      <c r="D129" s="6"/>
      <c r="E129" s="6"/>
      <c r="F129" s="6"/>
      <c r="G129" s="6"/>
      <c r="H129" s="6"/>
      <c r="I129" s="6"/>
      <c r="J129" s="6"/>
      <c r="K129" s="6"/>
    </row>
    <row r="130" spans="1:11" x14ac:dyDescent="0.25">
      <c r="A130" s="6"/>
      <c r="B130" s="6"/>
      <c r="C130" s="6"/>
      <c r="D130" s="6"/>
      <c r="E130" s="6"/>
      <c r="F130" s="6"/>
      <c r="G130" s="6"/>
      <c r="H130" s="6"/>
      <c r="I130" s="6"/>
      <c r="J130" s="6"/>
      <c r="K130" s="86" t="s">
        <v>221</v>
      </c>
    </row>
  </sheetData>
  <mergeCells count="46">
    <mergeCell ref="A5:K5"/>
    <mergeCell ref="B123:H123"/>
    <mergeCell ref="B114:H114"/>
    <mergeCell ref="B115:H115"/>
    <mergeCell ref="B117:H117"/>
    <mergeCell ref="B80:C80"/>
    <mergeCell ref="D80:E80"/>
    <mergeCell ref="F80:G80"/>
    <mergeCell ref="H80:I80"/>
    <mergeCell ref="B81:C81"/>
    <mergeCell ref="D81:E81"/>
    <mergeCell ref="F81:G81"/>
    <mergeCell ref="B82:C82"/>
    <mergeCell ref="D82:E82"/>
    <mergeCell ref="F82:G82"/>
    <mergeCell ref="H79:I79"/>
    <mergeCell ref="B127:F127"/>
    <mergeCell ref="G125:H125"/>
    <mergeCell ref="G126:H126"/>
    <mergeCell ref="G127:H127"/>
    <mergeCell ref="B125:F125"/>
    <mergeCell ref="B85:C85"/>
    <mergeCell ref="D85:E85"/>
    <mergeCell ref="F85:G85"/>
    <mergeCell ref="H85:I85"/>
    <mergeCell ref="B126:F126"/>
    <mergeCell ref="B124:F124"/>
    <mergeCell ref="G124:H124"/>
    <mergeCell ref="A113:H113"/>
    <mergeCell ref="A122:H122"/>
    <mergeCell ref="A102:N102"/>
    <mergeCell ref="A88:F88"/>
    <mergeCell ref="H81:I81"/>
    <mergeCell ref="B84:C84"/>
    <mergeCell ref="D84:E84"/>
    <mergeCell ref="F84:G84"/>
    <mergeCell ref="H82:I82"/>
    <mergeCell ref="H83:I83"/>
    <mergeCell ref="H84:I84"/>
    <mergeCell ref="A59:F59"/>
    <mergeCell ref="B79:C79"/>
    <mergeCell ref="D79:E79"/>
    <mergeCell ref="F79:G79"/>
    <mergeCell ref="B83:C83"/>
    <mergeCell ref="D83:E83"/>
    <mergeCell ref="F83:G83"/>
  </mergeCells>
  <hyperlinks>
    <hyperlink ref="K130" location="Contents!A1" display="To Frontpage" xr:uid="{00000000-0004-0000-0A00-000000000000}"/>
  </hyperlinks>
  <printOptions horizontalCentered="1"/>
  <pageMargins left="0.19685039370078741" right="0.19685039370078741" top="0.74803149606299213" bottom="0.74803149606299213" header="0.31496062992125984" footer="0.31496062992125984"/>
  <pageSetup paperSize="9" scale="61" fitToHeight="2" orientation="portrait" r:id="rId1"/>
  <headerFooter scaleWithDoc="0" alignWithMargins="0"/>
  <rowBreaks count="1" manualBreakCount="1">
    <brk id="58"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3">
    <pageSetUpPr fitToPage="1"/>
  </sheetPr>
  <dimension ref="A4:L29"/>
  <sheetViews>
    <sheetView zoomScale="85" zoomScaleNormal="85" workbookViewId="0">
      <selection activeCell="S9" sqref="S9"/>
    </sheetView>
  </sheetViews>
  <sheetFormatPr defaultColWidth="9.140625" defaultRowHeight="15" x14ac:dyDescent="0.25"/>
  <cols>
    <col min="1" max="1" width="7.7109375" style="46" customWidth="1"/>
    <col min="2" max="12" width="15.7109375" style="46" customWidth="1"/>
    <col min="13" max="16384" width="9.140625" style="46"/>
  </cols>
  <sheetData>
    <row r="4" spans="1:12" ht="18" x14ac:dyDescent="0.25">
      <c r="A4" s="41"/>
      <c r="J4" s="47"/>
      <c r="K4" s="48"/>
    </row>
    <row r="5" spans="1:12" x14ac:dyDescent="0.25">
      <c r="A5" s="49" t="s">
        <v>114</v>
      </c>
    </row>
    <row r="7" spans="1:12" ht="15.75" x14ac:dyDescent="0.25">
      <c r="A7" s="44" t="s">
        <v>181</v>
      </c>
      <c r="B7" s="45"/>
      <c r="C7" s="45"/>
      <c r="D7" s="45"/>
      <c r="E7" s="45"/>
      <c r="F7" s="45"/>
      <c r="G7" s="45"/>
      <c r="H7" s="45"/>
      <c r="I7" s="45"/>
      <c r="J7" s="45"/>
      <c r="K7" s="45"/>
      <c r="L7" s="45"/>
    </row>
    <row r="8" spans="1:12" ht="3.75" customHeight="1" x14ac:dyDescent="0.25">
      <c r="A8" s="44"/>
      <c r="B8" s="45"/>
      <c r="C8" s="45"/>
      <c r="D8" s="45"/>
      <c r="E8" s="45"/>
      <c r="F8" s="45"/>
      <c r="G8" s="45"/>
      <c r="H8" s="45"/>
      <c r="I8" s="45"/>
      <c r="J8" s="45"/>
      <c r="K8" s="45"/>
      <c r="L8" s="45"/>
    </row>
    <row r="9" spans="1:12" x14ac:dyDescent="0.25">
      <c r="A9" s="56" t="s">
        <v>0</v>
      </c>
      <c r="B9" s="1"/>
      <c r="C9" s="1"/>
      <c r="D9" s="1"/>
      <c r="E9" s="1"/>
      <c r="F9" s="1"/>
      <c r="G9" s="1"/>
      <c r="H9" s="1"/>
      <c r="I9" s="1"/>
      <c r="J9" s="1"/>
      <c r="K9" s="1"/>
      <c r="L9" s="1"/>
    </row>
    <row r="10" spans="1:12" ht="45" x14ac:dyDescent="0.25">
      <c r="A10" s="95"/>
      <c r="B10" s="112" t="s">
        <v>1</v>
      </c>
      <c r="C10" s="64" t="s">
        <v>2</v>
      </c>
      <c r="D10" s="64" t="s">
        <v>3</v>
      </c>
      <c r="E10" s="64" t="s">
        <v>4</v>
      </c>
      <c r="F10" s="64" t="s">
        <v>5</v>
      </c>
      <c r="G10" s="64" t="s">
        <v>6</v>
      </c>
      <c r="H10" s="64" t="s">
        <v>7</v>
      </c>
      <c r="I10" s="64" t="s">
        <v>50</v>
      </c>
      <c r="J10" s="64" t="s">
        <v>8</v>
      </c>
      <c r="K10" s="64" t="s">
        <v>9</v>
      </c>
      <c r="L10" s="89" t="s">
        <v>10</v>
      </c>
    </row>
    <row r="11" spans="1:12" x14ac:dyDescent="0.25">
      <c r="A11" s="96" t="s">
        <v>10</v>
      </c>
      <c r="B11" s="97">
        <v>0</v>
      </c>
      <c r="C11" s="52">
        <v>0</v>
      </c>
      <c r="D11" s="52">
        <v>1178</v>
      </c>
      <c r="E11" s="52">
        <v>0</v>
      </c>
      <c r="F11" s="52">
        <v>0</v>
      </c>
      <c r="G11" s="52">
        <v>0</v>
      </c>
      <c r="H11" s="52">
        <v>0</v>
      </c>
      <c r="I11" s="52">
        <v>0</v>
      </c>
      <c r="J11" s="52">
        <v>4</v>
      </c>
      <c r="K11" s="52">
        <v>0</v>
      </c>
      <c r="L11" s="53">
        <v>1182</v>
      </c>
    </row>
    <row r="12" spans="1:12" x14ac:dyDescent="0.25">
      <c r="A12" s="98" t="s">
        <v>145</v>
      </c>
      <c r="B12" s="123">
        <v>0</v>
      </c>
      <c r="C12" s="123">
        <v>0</v>
      </c>
      <c r="D12" s="123">
        <v>0.99661590524534682</v>
      </c>
      <c r="E12" s="123">
        <v>0</v>
      </c>
      <c r="F12" s="123">
        <v>0</v>
      </c>
      <c r="G12" s="123">
        <v>0</v>
      </c>
      <c r="H12" s="123">
        <v>0</v>
      </c>
      <c r="I12" s="123">
        <v>0</v>
      </c>
      <c r="J12" s="123">
        <v>3.3840947546531302E-3</v>
      </c>
      <c r="K12" s="123">
        <v>0</v>
      </c>
      <c r="L12" s="83"/>
    </row>
    <row r="13" spans="1:12" x14ac:dyDescent="0.25">
      <c r="A13" s="92"/>
      <c r="B13" s="92"/>
      <c r="C13" s="45"/>
      <c r="D13" s="45"/>
      <c r="E13" s="45"/>
      <c r="F13" s="45"/>
      <c r="G13" s="45"/>
      <c r="H13" s="45"/>
      <c r="I13" s="45"/>
      <c r="J13" s="45"/>
      <c r="K13" s="45"/>
      <c r="L13" s="45"/>
    </row>
    <row r="14" spans="1:12" ht="15.75" x14ac:dyDescent="0.25">
      <c r="A14" s="99" t="s">
        <v>182</v>
      </c>
      <c r="B14" s="92"/>
      <c r="C14" s="45"/>
      <c r="D14" s="45"/>
      <c r="E14" s="45"/>
      <c r="F14" s="45"/>
      <c r="G14" s="45"/>
      <c r="H14" s="45"/>
      <c r="I14" s="45"/>
      <c r="J14" s="45"/>
      <c r="K14" s="45"/>
      <c r="L14" s="45"/>
    </row>
    <row r="15" spans="1:12" ht="3.75" customHeight="1" x14ac:dyDescent="0.25">
      <c r="A15" s="99"/>
      <c r="B15" s="92"/>
      <c r="C15" s="45"/>
      <c r="D15" s="45"/>
      <c r="E15" s="45"/>
      <c r="F15" s="45"/>
      <c r="G15" s="45"/>
      <c r="H15" s="45"/>
      <c r="I15" s="45"/>
      <c r="J15" s="45"/>
      <c r="K15" s="45"/>
      <c r="L15" s="45"/>
    </row>
    <row r="16" spans="1:12" x14ac:dyDescent="0.25">
      <c r="A16" s="100" t="s">
        <v>115</v>
      </c>
      <c r="B16" s="101"/>
      <c r="C16" s="1"/>
      <c r="D16" s="1"/>
      <c r="E16" s="1"/>
      <c r="F16" s="1"/>
      <c r="G16" s="1"/>
      <c r="H16" s="1"/>
      <c r="I16" s="1"/>
      <c r="J16" s="1"/>
      <c r="K16" s="1"/>
      <c r="L16" s="1"/>
    </row>
    <row r="17" spans="1:12" ht="45" x14ac:dyDescent="0.25">
      <c r="A17" s="95"/>
      <c r="B17" s="112" t="s">
        <v>1</v>
      </c>
      <c r="C17" s="64" t="s">
        <v>2</v>
      </c>
      <c r="D17" s="64" t="s">
        <v>3</v>
      </c>
      <c r="E17" s="64" t="s">
        <v>4</v>
      </c>
      <c r="F17" s="64" t="s">
        <v>5</v>
      </c>
      <c r="G17" s="64" t="s">
        <v>6</v>
      </c>
      <c r="H17" s="64" t="s">
        <v>7</v>
      </c>
      <c r="I17" s="64" t="s">
        <v>50</v>
      </c>
      <c r="J17" s="64" t="s">
        <v>8</v>
      </c>
      <c r="K17" s="64" t="s">
        <v>9</v>
      </c>
      <c r="L17" s="89" t="s">
        <v>10</v>
      </c>
    </row>
    <row r="18" spans="1:12" x14ac:dyDescent="0.25">
      <c r="A18" s="96" t="s">
        <v>10</v>
      </c>
      <c r="B18" s="102">
        <v>0</v>
      </c>
      <c r="C18" s="54">
        <v>0</v>
      </c>
      <c r="D18" s="54">
        <v>26.051518116</v>
      </c>
      <c r="E18" s="54">
        <v>0</v>
      </c>
      <c r="F18" s="54">
        <v>0</v>
      </c>
      <c r="G18" s="54">
        <v>0</v>
      </c>
      <c r="H18" s="54">
        <v>0</v>
      </c>
      <c r="I18" s="54">
        <v>0</v>
      </c>
      <c r="J18" s="54">
        <v>1.410912969E-2</v>
      </c>
      <c r="K18" s="54">
        <v>0</v>
      </c>
      <c r="L18" s="399">
        <v>26.065627245689999</v>
      </c>
    </row>
    <row r="19" spans="1:12" x14ac:dyDescent="0.25">
      <c r="A19" s="98" t="s">
        <v>145</v>
      </c>
      <c r="B19" s="123">
        <v>0</v>
      </c>
      <c r="C19" s="123">
        <v>0</v>
      </c>
      <c r="D19" s="123">
        <v>0.99945870745572285</v>
      </c>
      <c r="E19" s="123">
        <v>0</v>
      </c>
      <c r="F19" s="123">
        <v>0</v>
      </c>
      <c r="G19" s="123">
        <v>0</v>
      </c>
      <c r="H19" s="123">
        <v>0</v>
      </c>
      <c r="I19" s="123">
        <v>0</v>
      </c>
      <c r="J19" s="123">
        <v>5.4129254427717527E-4</v>
      </c>
      <c r="K19" s="123">
        <v>0</v>
      </c>
      <c r="L19" s="83"/>
    </row>
    <row r="20" spans="1:12" x14ac:dyDescent="0.25">
      <c r="A20" s="92"/>
      <c r="B20" s="92"/>
      <c r="C20" s="45"/>
      <c r="D20" s="45"/>
      <c r="E20" s="45"/>
      <c r="F20" s="45"/>
      <c r="G20" s="45"/>
      <c r="H20" s="45"/>
      <c r="I20" s="45"/>
      <c r="J20" s="45"/>
      <c r="K20" s="45"/>
      <c r="L20" s="45"/>
    </row>
    <row r="21" spans="1:12" ht="15.75" x14ac:dyDescent="0.25">
      <c r="A21" s="99" t="s">
        <v>183</v>
      </c>
      <c r="B21" s="92"/>
      <c r="C21" s="45"/>
      <c r="D21" s="45"/>
      <c r="E21" s="45"/>
      <c r="F21" s="45"/>
      <c r="G21" s="45"/>
      <c r="H21" s="45"/>
      <c r="I21" s="45"/>
      <c r="J21" s="45"/>
      <c r="K21" s="45"/>
      <c r="L21" s="45"/>
    </row>
    <row r="22" spans="1:12" ht="3.75" customHeight="1" x14ac:dyDescent="0.25">
      <c r="A22" s="99"/>
      <c r="B22" s="92"/>
      <c r="C22" s="45"/>
      <c r="D22" s="45"/>
      <c r="E22" s="45"/>
      <c r="F22" s="45"/>
      <c r="G22" s="45"/>
      <c r="H22" s="45"/>
      <c r="I22" s="45"/>
      <c r="J22" s="45"/>
      <c r="K22" s="45"/>
      <c r="L22" s="45"/>
    </row>
    <row r="23" spans="1:12" x14ac:dyDescent="0.25">
      <c r="A23" s="100" t="s">
        <v>116</v>
      </c>
      <c r="B23" s="101"/>
      <c r="C23" s="1"/>
      <c r="D23" s="1"/>
      <c r="E23" s="1"/>
      <c r="F23" s="1"/>
      <c r="G23" s="1"/>
      <c r="H23" s="1"/>
      <c r="I23" s="1"/>
      <c r="J23" s="1"/>
      <c r="K23" s="1"/>
      <c r="L23" s="1"/>
    </row>
    <row r="24" spans="1:12" x14ac:dyDescent="0.25">
      <c r="A24" s="92"/>
      <c r="B24" s="124"/>
      <c r="C24" s="125"/>
      <c r="D24" s="125"/>
      <c r="E24" s="125"/>
      <c r="F24" s="125"/>
      <c r="G24" s="125"/>
      <c r="H24" s="125"/>
      <c r="I24" s="45"/>
      <c r="J24" s="45"/>
      <c r="K24" s="45"/>
      <c r="L24" s="45"/>
    </row>
    <row r="25" spans="1:12" x14ac:dyDescent="0.25">
      <c r="A25" s="95"/>
      <c r="B25" s="112" t="s">
        <v>11</v>
      </c>
      <c r="C25" s="64" t="s">
        <v>12</v>
      </c>
      <c r="D25" s="64" t="s">
        <v>13</v>
      </c>
      <c r="E25" s="64" t="s">
        <v>14</v>
      </c>
      <c r="F25" s="64" t="s">
        <v>15</v>
      </c>
      <c r="G25" s="64" t="s">
        <v>16</v>
      </c>
      <c r="H25" s="89" t="s">
        <v>10</v>
      </c>
    </row>
    <row r="26" spans="1:12" x14ac:dyDescent="0.25">
      <c r="A26" s="96" t="s">
        <v>10</v>
      </c>
      <c r="B26" s="102">
        <v>0.19879578991999999</v>
      </c>
      <c r="C26" s="54">
        <v>0.46544363618000001</v>
      </c>
      <c r="D26" s="54">
        <v>3.6979727555999999</v>
      </c>
      <c r="E26" s="54">
        <v>7.4173336816000006</v>
      </c>
      <c r="F26" s="54">
        <v>6.5237833328999999</v>
      </c>
      <c r="G26" s="54">
        <v>7.7622980494</v>
      </c>
      <c r="H26" s="55">
        <v>26.065627245599998</v>
      </c>
    </row>
    <row r="27" spans="1:12" x14ac:dyDescent="0.25">
      <c r="A27" s="98" t="s">
        <v>145</v>
      </c>
      <c r="B27" s="123">
        <v>7.6267410734785854E-3</v>
      </c>
      <c r="C27" s="123">
        <v>1.7856606011987266E-2</v>
      </c>
      <c r="D27" s="123">
        <v>0.14187161969118681</v>
      </c>
      <c r="E27" s="123">
        <v>0.28456379014827204</v>
      </c>
      <c r="F27" s="123">
        <v>0.25028299804299725</v>
      </c>
      <c r="G27" s="123">
        <v>0.29779824503207813</v>
      </c>
      <c r="H27" s="83"/>
    </row>
    <row r="28" spans="1:12" x14ac:dyDescent="0.25">
      <c r="A28" s="90"/>
      <c r="B28" s="90"/>
    </row>
    <row r="29" spans="1:12" x14ac:dyDescent="0.25">
      <c r="A29" s="90"/>
      <c r="B29" s="90"/>
      <c r="L29" s="86" t="s">
        <v>221</v>
      </c>
    </row>
  </sheetData>
  <hyperlinks>
    <hyperlink ref="L29" location="Contents!A1" display="To Frontpage" xr:uid="{00000000-0004-0000-0B00-000000000000}"/>
  </hyperlinks>
  <printOptions horizontalCentered="1"/>
  <pageMargins left="0.19685039370078741" right="0.19685039370078741" top="0.74803149606299213" bottom="0.74803149606299213" header="0.31496062992125984" footer="0.31496062992125984"/>
  <pageSetup paperSize="9" scale="80" orientation="landscape" r:id="rId1"/>
  <headerFooter scaleWithDoc="0"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4">
    <pageSetUpPr fitToPage="1"/>
  </sheetPr>
  <dimension ref="A4:M90"/>
  <sheetViews>
    <sheetView topLeftCell="A16" zoomScale="70" zoomScaleNormal="70" workbookViewId="0">
      <selection activeCell="S9" sqref="S9"/>
    </sheetView>
  </sheetViews>
  <sheetFormatPr defaultColWidth="9.140625" defaultRowHeight="15" x14ac:dyDescent="0.25"/>
  <cols>
    <col min="1" max="1" width="33.85546875" style="46" customWidth="1"/>
    <col min="2" max="11" width="12.7109375" style="46" customWidth="1"/>
    <col min="12" max="12" width="2.5703125" style="46" customWidth="1"/>
    <col min="13" max="13" width="9.85546875" style="46" customWidth="1"/>
    <col min="14" max="16384" width="9.140625" style="46"/>
  </cols>
  <sheetData>
    <row r="4" spans="1:13" x14ac:dyDescent="0.25">
      <c r="A4" s="45"/>
      <c r="B4" s="45"/>
      <c r="C4" s="45"/>
      <c r="D4" s="45"/>
      <c r="E4" s="45"/>
      <c r="F4" s="45"/>
      <c r="G4" s="45"/>
      <c r="H4" s="45"/>
      <c r="I4" s="45"/>
      <c r="J4" s="45"/>
      <c r="K4" s="45"/>
    </row>
    <row r="5" spans="1:13" ht="15.75" x14ac:dyDescent="0.25">
      <c r="A5" s="44" t="s">
        <v>184</v>
      </c>
      <c r="B5" s="45"/>
      <c r="C5" s="45"/>
      <c r="D5" s="45"/>
      <c r="E5" s="45"/>
      <c r="F5" s="45"/>
      <c r="G5" s="45"/>
      <c r="H5" s="45"/>
      <c r="I5" s="45"/>
      <c r="J5" s="45"/>
      <c r="K5" s="45"/>
    </row>
    <row r="6" spans="1:13" ht="3.75" customHeight="1" x14ac:dyDescent="0.25">
      <c r="A6" s="44"/>
      <c r="B6" s="45"/>
      <c r="C6" s="45"/>
      <c r="D6" s="45"/>
      <c r="E6" s="45"/>
      <c r="F6" s="45"/>
      <c r="G6" s="45"/>
      <c r="H6" s="45"/>
      <c r="I6" s="45"/>
      <c r="J6" s="45"/>
      <c r="K6" s="45"/>
    </row>
    <row r="7" spans="1:13" x14ac:dyDescent="0.25">
      <c r="A7" s="87" t="s">
        <v>117</v>
      </c>
      <c r="B7" s="87"/>
      <c r="C7" s="61"/>
      <c r="D7" s="88"/>
      <c r="E7" s="88"/>
      <c r="F7" s="88"/>
      <c r="G7" s="88"/>
      <c r="H7" s="88"/>
      <c r="I7" s="88"/>
      <c r="J7" s="57"/>
      <c r="K7" s="57"/>
      <c r="L7" s="57"/>
      <c r="M7" s="57"/>
    </row>
    <row r="8" spans="1:13" x14ac:dyDescent="0.25">
      <c r="A8" s="50"/>
      <c r="B8" s="538" t="s">
        <v>27</v>
      </c>
      <c r="C8" s="538"/>
      <c r="D8" s="538"/>
      <c r="E8" s="538"/>
      <c r="F8" s="538"/>
      <c r="G8" s="538"/>
      <c r="H8" s="538"/>
      <c r="I8" s="538"/>
      <c r="J8" s="538"/>
      <c r="K8" s="538"/>
      <c r="M8" s="45"/>
    </row>
    <row r="9" spans="1:13" x14ac:dyDescent="0.25">
      <c r="A9" s="50"/>
      <c r="B9" s="64" t="s">
        <v>17</v>
      </c>
      <c r="C9" s="64" t="s">
        <v>18</v>
      </c>
      <c r="D9" s="64" t="s">
        <v>19</v>
      </c>
      <c r="E9" s="64" t="s">
        <v>20</v>
      </c>
      <c r="F9" s="64" t="s">
        <v>21</v>
      </c>
      <c r="G9" s="64" t="s">
        <v>22</v>
      </c>
      <c r="H9" s="64" t="s">
        <v>23</v>
      </c>
      <c r="I9" s="64" t="s">
        <v>24</v>
      </c>
      <c r="J9" s="64" t="s">
        <v>25</v>
      </c>
      <c r="K9" s="64" t="s">
        <v>26</v>
      </c>
      <c r="M9" s="45"/>
    </row>
    <row r="10" spans="1:13" x14ac:dyDescent="0.25">
      <c r="B10" s="63"/>
      <c r="C10" s="63"/>
      <c r="D10" s="63"/>
      <c r="E10" s="63"/>
      <c r="F10" s="63"/>
      <c r="G10" s="63"/>
      <c r="H10" s="63"/>
      <c r="I10" s="63"/>
      <c r="J10" s="63"/>
      <c r="K10" s="63"/>
    </row>
    <row r="11" spans="1:13" x14ac:dyDescent="0.25">
      <c r="A11" s="58" t="s">
        <v>1</v>
      </c>
      <c r="B11" s="142">
        <v>0</v>
      </c>
      <c r="C11" s="142">
        <v>0</v>
      </c>
      <c r="D11" s="142">
        <v>0</v>
      </c>
      <c r="E11" s="142">
        <v>0</v>
      </c>
      <c r="F11" s="142">
        <v>0</v>
      </c>
      <c r="G11" s="142">
        <v>0</v>
      </c>
      <c r="H11" s="142">
        <v>0</v>
      </c>
      <c r="I11" s="142">
        <v>0</v>
      </c>
      <c r="J11" s="142">
        <v>0</v>
      </c>
      <c r="K11" s="142">
        <v>0</v>
      </c>
      <c r="L11" s="126"/>
    </row>
    <row r="12" spans="1:13" x14ac:dyDescent="0.25">
      <c r="A12" s="58" t="s">
        <v>2</v>
      </c>
      <c r="B12" s="142">
        <v>0</v>
      </c>
      <c r="C12" s="142">
        <v>0</v>
      </c>
      <c r="D12" s="142">
        <v>0</v>
      </c>
      <c r="E12" s="142">
        <v>0</v>
      </c>
      <c r="F12" s="142">
        <v>0</v>
      </c>
      <c r="G12" s="142">
        <v>0</v>
      </c>
      <c r="H12" s="142">
        <v>0</v>
      </c>
      <c r="I12" s="142">
        <v>0</v>
      </c>
      <c r="J12" s="142">
        <v>0</v>
      </c>
      <c r="K12" s="142">
        <v>0</v>
      </c>
      <c r="L12" s="126"/>
    </row>
    <row r="13" spans="1:13" x14ac:dyDescent="0.25">
      <c r="A13" s="58" t="s">
        <v>3</v>
      </c>
      <c r="B13" s="142">
        <v>26.051518116</v>
      </c>
      <c r="C13" s="142">
        <v>0</v>
      </c>
      <c r="D13" s="142">
        <v>0</v>
      </c>
      <c r="E13" s="142">
        <v>0</v>
      </c>
      <c r="F13" s="142">
        <v>0</v>
      </c>
      <c r="G13" s="142">
        <v>0</v>
      </c>
      <c r="H13" s="142">
        <v>0</v>
      </c>
      <c r="I13" s="142">
        <v>0</v>
      </c>
      <c r="J13" s="142">
        <v>0</v>
      </c>
      <c r="K13" s="142">
        <v>0</v>
      </c>
      <c r="L13" s="126"/>
    </row>
    <row r="14" spans="1:13" x14ac:dyDescent="0.25">
      <c r="A14" s="58" t="s">
        <v>4</v>
      </c>
      <c r="B14" s="142">
        <v>0</v>
      </c>
      <c r="C14" s="142">
        <v>0</v>
      </c>
      <c r="D14" s="142">
        <v>0</v>
      </c>
      <c r="E14" s="142">
        <v>0</v>
      </c>
      <c r="F14" s="142">
        <v>0</v>
      </c>
      <c r="G14" s="142">
        <v>0</v>
      </c>
      <c r="H14" s="142">
        <v>0</v>
      </c>
      <c r="I14" s="142">
        <v>0</v>
      </c>
      <c r="J14" s="142">
        <v>0</v>
      </c>
      <c r="K14" s="142">
        <v>0</v>
      </c>
      <c r="L14" s="126"/>
    </row>
    <row r="15" spans="1:13" x14ac:dyDescent="0.25">
      <c r="A15" s="58" t="s">
        <v>5</v>
      </c>
      <c r="B15" s="142">
        <v>0</v>
      </c>
      <c r="C15" s="142">
        <v>0</v>
      </c>
      <c r="D15" s="142">
        <v>0</v>
      </c>
      <c r="E15" s="142">
        <v>0</v>
      </c>
      <c r="F15" s="142">
        <v>0</v>
      </c>
      <c r="G15" s="142">
        <v>0</v>
      </c>
      <c r="H15" s="142">
        <v>0</v>
      </c>
      <c r="I15" s="142">
        <v>0</v>
      </c>
      <c r="J15" s="142">
        <v>0</v>
      </c>
      <c r="K15" s="142">
        <v>0</v>
      </c>
      <c r="L15" s="126"/>
    </row>
    <row r="16" spans="1:13" ht="30" x14ac:dyDescent="0.25">
      <c r="A16" s="58" t="s">
        <v>6</v>
      </c>
      <c r="B16" s="142">
        <v>0</v>
      </c>
      <c r="C16" s="142">
        <v>0</v>
      </c>
      <c r="D16" s="142">
        <v>0</v>
      </c>
      <c r="E16" s="142">
        <v>0</v>
      </c>
      <c r="F16" s="142">
        <v>0</v>
      </c>
      <c r="G16" s="142">
        <v>0</v>
      </c>
      <c r="H16" s="142">
        <v>0</v>
      </c>
      <c r="I16" s="142">
        <v>0</v>
      </c>
      <c r="J16" s="142">
        <v>0</v>
      </c>
      <c r="K16" s="142">
        <v>0</v>
      </c>
      <c r="L16" s="126"/>
    </row>
    <row r="17" spans="1:13" x14ac:dyDescent="0.25">
      <c r="A17" s="58" t="s">
        <v>7</v>
      </c>
      <c r="B17" s="142">
        <v>0</v>
      </c>
      <c r="C17" s="142">
        <v>0</v>
      </c>
      <c r="D17" s="142">
        <v>0</v>
      </c>
      <c r="E17" s="142">
        <v>0</v>
      </c>
      <c r="F17" s="142">
        <v>0</v>
      </c>
      <c r="G17" s="142">
        <v>0</v>
      </c>
      <c r="H17" s="142">
        <v>0</v>
      </c>
      <c r="I17" s="142">
        <v>0</v>
      </c>
      <c r="J17" s="142">
        <v>0</v>
      </c>
      <c r="K17" s="142">
        <v>0</v>
      </c>
      <c r="L17" s="126"/>
    </row>
    <row r="18" spans="1:13" x14ac:dyDescent="0.25">
      <c r="A18" s="58" t="s">
        <v>28</v>
      </c>
      <c r="B18" s="142">
        <v>0</v>
      </c>
      <c r="C18" s="142">
        <v>0</v>
      </c>
      <c r="D18" s="142">
        <v>0</v>
      </c>
      <c r="E18" s="142">
        <v>0</v>
      </c>
      <c r="F18" s="142">
        <v>0</v>
      </c>
      <c r="G18" s="142">
        <v>0</v>
      </c>
      <c r="H18" s="142">
        <v>0</v>
      </c>
      <c r="I18" s="142">
        <v>0</v>
      </c>
      <c r="J18" s="142">
        <v>0</v>
      </c>
      <c r="K18" s="142">
        <v>0</v>
      </c>
      <c r="L18" s="126"/>
    </row>
    <row r="19" spans="1:13" ht="30" x14ac:dyDescent="0.25">
      <c r="A19" s="58" t="s">
        <v>29</v>
      </c>
      <c r="B19" s="142">
        <v>1.410912969E-2</v>
      </c>
      <c r="C19" s="142">
        <v>0</v>
      </c>
      <c r="D19" s="142">
        <v>0</v>
      </c>
      <c r="E19" s="142">
        <v>0</v>
      </c>
      <c r="F19" s="142">
        <v>0</v>
      </c>
      <c r="G19" s="142">
        <v>0</v>
      </c>
      <c r="H19" s="142">
        <v>0</v>
      </c>
      <c r="I19" s="142">
        <v>0</v>
      </c>
      <c r="J19" s="142">
        <v>0</v>
      </c>
      <c r="K19" s="142">
        <v>0</v>
      </c>
      <c r="L19" s="126"/>
    </row>
    <row r="20" spans="1:13" x14ac:dyDescent="0.25">
      <c r="A20" s="58" t="s">
        <v>9</v>
      </c>
      <c r="B20" s="142">
        <v>0</v>
      </c>
      <c r="C20" s="142">
        <v>0</v>
      </c>
      <c r="D20" s="142">
        <v>0</v>
      </c>
      <c r="E20" s="142">
        <v>0</v>
      </c>
      <c r="F20" s="142">
        <v>0</v>
      </c>
      <c r="G20" s="142">
        <v>0</v>
      </c>
      <c r="H20" s="142">
        <v>0</v>
      </c>
      <c r="I20" s="142">
        <v>0</v>
      </c>
      <c r="J20" s="142">
        <v>0</v>
      </c>
      <c r="K20" s="142">
        <v>0</v>
      </c>
      <c r="L20" s="126"/>
    </row>
    <row r="21" spans="1:13" x14ac:dyDescent="0.25">
      <c r="B21" s="103"/>
      <c r="C21" s="103"/>
      <c r="D21" s="103"/>
      <c r="E21" s="103"/>
      <c r="F21" s="103"/>
      <c r="G21" s="103"/>
      <c r="H21" s="103"/>
      <c r="I21" s="103"/>
      <c r="J21" s="103"/>
      <c r="K21" s="103"/>
      <c r="L21" s="126"/>
    </row>
    <row r="22" spans="1:13" x14ac:dyDescent="0.25">
      <c r="A22" s="51" t="s">
        <v>10</v>
      </c>
      <c r="B22" s="105">
        <v>26.065627245689999</v>
      </c>
      <c r="C22" s="105">
        <v>0</v>
      </c>
      <c r="D22" s="105">
        <v>0</v>
      </c>
      <c r="E22" s="105">
        <v>0</v>
      </c>
      <c r="F22" s="105">
        <v>0</v>
      </c>
      <c r="G22" s="105">
        <v>0</v>
      </c>
      <c r="H22" s="105">
        <v>0</v>
      </c>
      <c r="I22" s="105">
        <v>0</v>
      </c>
      <c r="J22" s="105">
        <v>0</v>
      </c>
      <c r="K22" s="105">
        <v>0</v>
      </c>
      <c r="L22" s="126"/>
    </row>
    <row r="27" spans="1:13" ht="15.75" x14ac:dyDescent="0.25">
      <c r="A27" s="44" t="s">
        <v>185</v>
      </c>
      <c r="B27" s="45"/>
      <c r="C27" s="45"/>
      <c r="D27" s="45"/>
      <c r="E27" s="45"/>
      <c r="F27" s="45"/>
      <c r="G27" s="45"/>
      <c r="H27" s="45"/>
      <c r="I27" s="45"/>
      <c r="J27" s="45"/>
      <c r="K27" s="45"/>
    </row>
    <row r="28" spans="1:13" ht="3.75" customHeight="1" x14ac:dyDescent="0.25">
      <c r="A28" s="44"/>
      <c r="B28" s="45"/>
      <c r="C28" s="45"/>
      <c r="D28" s="45"/>
      <c r="E28" s="45"/>
      <c r="F28" s="45"/>
      <c r="G28" s="45"/>
      <c r="H28" s="45"/>
      <c r="I28" s="45"/>
      <c r="J28" s="45"/>
      <c r="K28" s="45"/>
    </row>
    <row r="29" spans="1:13" x14ac:dyDescent="0.25">
      <c r="A29" s="109" t="s">
        <v>234</v>
      </c>
      <c r="B29" s="61"/>
      <c r="C29" s="57"/>
      <c r="D29" s="57"/>
      <c r="E29" s="57"/>
      <c r="F29" s="57"/>
      <c r="G29" s="57"/>
      <c r="H29" s="57"/>
      <c r="I29" s="57"/>
      <c r="J29" s="57"/>
      <c r="K29" s="57"/>
      <c r="L29" s="57"/>
      <c r="M29" s="57"/>
    </row>
    <row r="30" spans="1:13" x14ac:dyDescent="0.25">
      <c r="A30" s="50"/>
      <c r="B30" s="538" t="s">
        <v>27</v>
      </c>
      <c r="C30" s="538"/>
      <c r="D30" s="538"/>
      <c r="E30" s="538"/>
      <c r="F30" s="538"/>
      <c r="G30" s="538"/>
      <c r="H30" s="538"/>
      <c r="I30" s="538"/>
      <c r="J30" s="538"/>
      <c r="K30" s="538"/>
      <c r="M30" s="45"/>
    </row>
    <row r="31" spans="1:13" x14ac:dyDescent="0.25">
      <c r="A31" s="50"/>
      <c r="B31" s="64" t="s">
        <v>17</v>
      </c>
      <c r="C31" s="64" t="s">
        <v>18</v>
      </c>
      <c r="D31" s="64" t="s">
        <v>19</v>
      </c>
      <c r="E31" s="64" t="s">
        <v>20</v>
      </c>
      <c r="F31" s="64" t="s">
        <v>21</v>
      </c>
      <c r="G31" s="64" t="s">
        <v>22</v>
      </c>
      <c r="H31" s="64" t="s">
        <v>23</v>
      </c>
      <c r="I31" s="64" t="s">
        <v>24</v>
      </c>
      <c r="J31" s="64" t="s">
        <v>25</v>
      </c>
      <c r="K31" s="64" t="s">
        <v>26</v>
      </c>
    </row>
    <row r="32" spans="1:13" x14ac:dyDescent="0.25">
      <c r="B32" s="63"/>
      <c r="C32" s="63"/>
      <c r="D32" s="63"/>
      <c r="E32" s="63"/>
      <c r="F32" s="63"/>
      <c r="G32" s="63"/>
      <c r="H32" s="63"/>
      <c r="I32" s="63"/>
      <c r="J32" s="63"/>
      <c r="K32" s="63"/>
    </row>
    <row r="33" spans="1:12" x14ac:dyDescent="0.25">
      <c r="A33" s="58" t="s">
        <v>1</v>
      </c>
      <c r="B33" s="141">
        <v>0</v>
      </c>
      <c r="C33" s="141">
        <v>0</v>
      </c>
      <c r="D33" s="141">
        <v>0</v>
      </c>
      <c r="E33" s="141">
        <v>0</v>
      </c>
      <c r="F33" s="141">
        <v>0</v>
      </c>
      <c r="G33" s="141">
        <v>0</v>
      </c>
      <c r="H33" s="141">
        <v>0</v>
      </c>
      <c r="I33" s="141">
        <v>0</v>
      </c>
      <c r="J33" s="141">
        <v>0</v>
      </c>
      <c r="K33" s="141">
        <v>0</v>
      </c>
      <c r="L33" s="127"/>
    </row>
    <row r="34" spans="1:12" x14ac:dyDescent="0.25">
      <c r="A34" s="58" t="s">
        <v>2</v>
      </c>
      <c r="B34" s="141">
        <v>0</v>
      </c>
      <c r="C34" s="141">
        <v>0</v>
      </c>
      <c r="D34" s="141">
        <v>0</v>
      </c>
      <c r="E34" s="141">
        <v>0</v>
      </c>
      <c r="F34" s="141">
        <v>0</v>
      </c>
      <c r="G34" s="141">
        <v>0</v>
      </c>
      <c r="H34" s="141">
        <v>0</v>
      </c>
      <c r="I34" s="141">
        <v>0</v>
      </c>
      <c r="J34" s="141">
        <v>0</v>
      </c>
      <c r="K34" s="141">
        <v>0</v>
      </c>
      <c r="L34" s="127"/>
    </row>
    <row r="35" spans="1:12" x14ac:dyDescent="0.25">
      <c r="A35" s="58" t="s">
        <v>3</v>
      </c>
      <c r="B35" s="141">
        <v>1</v>
      </c>
      <c r="C35" s="141">
        <v>0</v>
      </c>
      <c r="D35" s="141">
        <v>0</v>
      </c>
      <c r="E35" s="141">
        <v>0</v>
      </c>
      <c r="F35" s="141">
        <v>0</v>
      </c>
      <c r="G35" s="141">
        <v>0</v>
      </c>
      <c r="H35" s="141">
        <v>0</v>
      </c>
      <c r="I35" s="141">
        <v>0</v>
      </c>
      <c r="J35" s="141">
        <v>0</v>
      </c>
      <c r="K35" s="141">
        <v>0</v>
      </c>
      <c r="L35" s="127"/>
    </row>
    <row r="36" spans="1:12" x14ac:dyDescent="0.25">
      <c r="A36" s="58" t="s">
        <v>4</v>
      </c>
      <c r="B36" s="141">
        <v>0</v>
      </c>
      <c r="C36" s="141">
        <v>0</v>
      </c>
      <c r="D36" s="141">
        <v>0</v>
      </c>
      <c r="E36" s="141">
        <v>0</v>
      </c>
      <c r="F36" s="141">
        <v>0</v>
      </c>
      <c r="G36" s="141">
        <v>0</v>
      </c>
      <c r="H36" s="141">
        <v>0</v>
      </c>
      <c r="I36" s="141">
        <v>0</v>
      </c>
      <c r="J36" s="141">
        <v>0</v>
      </c>
      <c r="K36" s="141">
        <v>0</v>
      </c>
      <c r="L36" s="127"/>
    </row>
    <row r="37" spans="1:12" x14ac:dyDescent="0.25">
      <c r="A37" s="58" t="s">
        <v>5</v>
      </c>
      <c r="B37" s="141">
        <v>0</v>
      </c>
      <c r="C37" s="141">
        <v>0</v>
      </c>
      <c r="D37" s="141">
        <v>0</v>
      </c>
      <c r="E37" s="141">
        <v>0</v>
      </c>
      <c r="F37" s="141">
        <v>0</v>
      </c>
      <c r="G37" s="141">
        <v>0</v>
      </c>
      <c r="H37" s="141">
        <v>0</v>
      </c>
      <c r="I37" s="141">
        <v>0</v>
      </c>
      <c r="J37" s="141">
        <v>0</v>
      </c>
      <c r="K37" s="141">
        <v>0</v>
      </c>
      <c r="L37" s="127"/>
    </row>
    <row r="38" spans="1:12" ht="30" x14ac:dyDescent="0.25">
      <c r="A38" s="58" t="s">
        <v>6</v>
      </c>
      <c r="B38" s="141">
        <v>0</v>
      </c>
      <c r="C38" s="141">
        <v>0</v>
      </c>
      <c r="D38" s="141">
        <v>0</v>
      </c>
      <c r="E38" s="141">
        <v>0</v>
      </c>
      <c r="F38" s="141">
        <v>0</v>
      </c>
      <c r="G38" s="141">
        <v>0</v>
      </c>
      <c r="H38" s="141">
        <v>0</v>
      </c>
      <c r="I38" s="141">
        <v>0</v>
      </c>
      <c r="J38" s="141">
        <v>0</v>
      </c>
      <c r="K38" s="141">
        <v>0</v>
      </c>
      <c r="L38" s="127"/>
    </row>
    <row r="39" spans="1:12" x14ac:dyDescent="0.25">
      <c r="A39" s="58" t="s">
        <v>7</v>
      </c>
      <c r="B39" s="141">
        <v>0</v>
      </c>
      <c r="C39" s="141">
        <v>0</v>
      </c>
      <c r="D39" s="141">
        <v>0</v>
      </c>
      <c r="E39" s="141">
        <v>0</v>
      </c>
      <c r="F39" s="141">
        <v>0</v>
      </c>
      <c r="G39" s="141">
        <v>0</v>
      </c>
      <c r="H39" s="141">
        <v>0</v>
      </c>
      <c r="I39" s="141">
        <v>0</v>
      </c>
      <c r="J39" s="141">
        <v>0</v>
      </c>
      <c r="K39" s="141">
        <v>0</v>
      </c>
      <c r="L39" s="127"/>
    </row>
    <row r="40" spans="1:12" x14ac:dyDescent="0.25">
      <c r="A40" s="58" t="s">
        <v>28</v>
      </c>
      <c r="B40" s="141">
        <v>0</v>
      </c>
      <c r="C40" s="141">
        <v>0</v>
      </c>
      <c r="D40" s="141">
        <v>0</v>
      </c>
      <c r="E40" s="141">
        <v>0</v>
      </c>
      <c r="F40" s="141">
        <v>0</v>
      </c>
      <c r="G40" s="141">
        <v>0</v>
      </c>
      <c r="H40" s="141">
        <v>0</v>
      </c>
      <c r="I40" s="141">
        <v>0</v>
      </c>
      <c r="J40" s="141">
        <v>0</v>
      </c>
      <c r="K40" s="141">
        <v>0</v>
      </c>
      <c r="L40" s="127"/>
    </row>
    <row r="41" spans="1:12" ht="30" x14ac:dyDescent="0.25">
      <c r="A41" s="58" t="s">
        <v>29</v>
      </c>
      <c r="B41" s="141">
        <v>1</v>
      </c>
      <c r="C41" s="141">
        <v>0</v>
      </c>
      <c r="D41" s="141">
        <v>0</v>
      </c>
      <c r="E41" s="141">
        <v>0</v>
      </c>
      <c r="F41" s="141">
        <v>0</v>
      </c>
      <c r="G41" s="141">
        <v>0</v>
      </c>
      <c r="H41" s="141">
        <v>0</v>
      </c>
      <c r="I41" s="141">
        <v>0</v>
      </c>
      <c r="J41" s="141">
        <v>0</v>
      </c>
      <c r="K41" s="141">
        <v>0</v>
      </c>
      <c r="L41" s="127"/>
    </row>
    <row r="42" spans="1:12" x14ac:dyDescent="0.25">
      <c r="A42" s="58" t="s">
        <v>9</v>
      </c>
      <c r="B42" s="141">
        <v>0</v>
      </c>
      <c r="C42" s="141">
        <v>0</v>
      </c>
      <c r="D42" s="141">
        <v>0</v>
      </c>
      <c r="E42" s="141">
        <v>0</v>
      </c>
      <c r="F42" s="141">
        <v>0</v>
      </c>
      <c r="G42" s="141">
        <v>0</v>
      </c>
      <c r="H42" s="141">
        <v>0</v>
      </c>
      <c r="I42" s="141">
        <v>0</v>
      </c>
      <c r="J42" s="141">
        <v>0</v>
      </c>
      <c r="K42" s="141">
        <v>0</v>
      </c>
      <c r="L42" s="127"/>
    </row>
    <row r="43" spans="1:12" x14ac:dyDescent="0.25">
      <c r="B43" s="106"/>
      <c r="C43" s="106"/>
      <c r="D43" s="106"/>
      <c r="E43" s="106"/>
      <c r="F43" s="106"/>
      <c r="G43" s="106"/>
      <c r="H43" s="106"/>
      <c r="I43" s="106"/>
      <c r="J43" s="106"/>
      <c r="K43" s="106"/>
      <c r="L43" s="127"/>
    </row>
    <row r="44" spans="1:12" x14ac:dyDescent="0.25">
      <c r="A44" s="51" t="s">
        <v>10</v>
      </c>
      <c r="B44" s="108">
        <v>1</v>
      </c>
      <c r="C44" s="108">
        <v>0</v>
      </c>
      <c r="D44" s="108">
        <v>0</v>
      </c>
      <c r="E44" s="108">
        <v>0</v>
      </c>
      <c r="F44" s="108">
        <v>0</v>
      </c>
      <c r="G44" s="108">
        <v>0</v>
      </c>
      <c r="H44" s="108">
        <v>0</v>
      </c>
      <c r="I44" s="108">
        <v>0</v>
      </c>
      <c r="J44" s="108">
        <v>0</v>
      </c>
      <c r="K44" s="108">
        <v>0</v>
      </c>
      <c r="L44" s="127"/>
    </row>
    <row r="49" spans="1:13" ht="15.75" x14ac:dyDescent="0.25">
      <c r="A49" s="44" t="s">
        <v>186</v>
      </c>
      <c r="B49" s="45"/>
      <c r="C49" s="45"/>
      <c r="D49" s="45"/>
      <c r="E49" s="45"/>
      <c r="F49" s="45"/>
      <c r="G49" s="45"/>
      <c r="H49" s="45"/>
      <c r="I49" s="45"/>
      <c r="J49" s="45"/>
      <c r="K49" s="45"/>
    </row>
    <row r="50" spans="1:13" ht="3.75" customHeight="1" x14ac:dyDescent="0.25">
      <c r="A50" s="44"/>
      <c r="B50" s="45"/>
      <c r="C50" s="45"/>
      <c r="D50" s="45"/>
      <c r="E50" s="45"/>
      <c r="F50" s="45"/>
      <c r="G50" s="45"/>
      <c r="H50" s="45"/>
      <c r="I50" s="45"/>
      <c r="J50" s="45"/>
      <c r="K50" s="45"/>
    </row>
    <row r="51" spans="1:13" x14ac:dyDescent="0.25">
      <c r="A51" s="109" t="s">
        <v>939</v>
      </c>
      <c r="B51" s="61"/>
      <c r="C51" s="61"/>
      <c r="D51" s="57"/>
      <c r="E51" s="57"/>
      <c r="F51" s="57"/>
      <c r="G51" s="57"/>
      <c r="H51" s="57"/>
      <c r="I51" s="57"/>
      <c r="J51" s="57"/>
      <c r="K51" s="57"/>
      <c r="L51" s="57"/>
      <c r="M51" s="57"/>
    </row>
    <row r="52" spans="1:13" x14ac:dyDescent="0.25">
      <c r="A52" s="50"/>
      <c r="B52" s="538" t="s">
        <v>27</v>
      </c>
      <c r="C52" s="538"/>
      <c r="D52" s="538"/>
      <c r="E52" s="538"/>
      <c r="F52" s="538"/>
      <c r="G52" s="538"/>
      <c r="H52" s="538"/>
      <c r="I52" s="538"/>
      <c r="J52" s="538"/>
      <c r="K52" s="538"/>
      <c r="M52" s="50"/>
    </row>
    <row r="53" spans="1:13" x14ac:dyDescent="0.25">
      <c r="A53" s="50"/>
      <c r="B53" s="64" t="s">
        <v>17</v>
      </c>
      <c r="C53" s="64" t="s">
        <v>18</v>
      </c>
      <c r="D53" s="64" t="s">
        <v>19</v>
      </c>
      <c r="E53" s="64" t="s">
        <v>20</v>
      </c>
      <c r="F53" s="64" t="s">
        <v>21</v>
      </c>
      <c r="G53" s="64" t="s">
        <v>22</v>
      </c>
      <c r="H53" s="64" t="s">
        <v>23</v>
      </c>
      <c r="I53" s="64" t="s">
        <v>24</v>
      </c>
      <c r="J53" s="64" t="s">
        <v>25</v>
      </c>
      <c r="K53" s="64" t="s">
        <v>26</v>
      </c>
      <c r="M53" s="64" t="s">
        <v>144</v>
      </c>
    </row>
    <row r="54" spans="1:13" x14ac:dyDescent="0.25">
      <c r="B54" s="104"/>
      <c r="C54" s="104"/>
      <c r="D54" s="104"/>
      <c r="E54" s="104"/>
      <c r="F54" s="104"/>
      <c r="G54" s="104"/>
      <c r="H54" s="104"/>
      <c r="I54" s="104"/>
      <c r="J54" s="104"/>
      <c r="K54" s="104"/>
      <c r="L54" s="90"/>
      <c r="M54" s="90"/>
    </row>
    <row r="55" spans="1:13" x14ac:dyDescent="0.25">
      <c r="A55" s="58" t="s">
        <v>1</v>
      </c>
      <c r="B55" s="142">
        <v>0</v>
      </c>
      <c r="C55" s="142">
        <v>0</v>
      </c>
      <c r="D55" s="142">
        <v>0</v>
      </c>
      <c r="E55" s="142">
        <v>0</v>
      </c>
      <c r="F55" s="142">
        <v>0</v>
      </c>
      <c r="G55" s="142">
        <v>0</v>
      </c>
      <c r="H55" s="142">
        <v>0</v>
      </c>
      <c r="I55" s="142">
        <v>0</v>
      </c>
      <c r="J55" s="142">
        <v>0</v>
      </c>
      <c r="K55" s="142">
        <v>0</v>
      </c>
      <c r="L55" s="126"/>
      <c r="M55" s="145">
        <v>0</v>
      </c>
    </row>
    <row r="56" spans="1:13" x14ac:dyDescent="0.25">
      <c r="A56" s="58" t="s">
        <v>2</v>
      </c>
      <c r="B56" s="142">
        <v>0</v>
      </c>
      <c r="C56" s="142">
        <v>0</v>
      </c>
      <c r="D56" s="142">
        <v>0</v>
      </c>
      <c r="E56" s="142">
        <v>0</v>
      </c>
      <c r="F56" s="142">
        <v>0</v>
      </c>
      <c r="G56" s="142">
        <v>0</v>
      </c>
      <c r="H56" s="142">
        <v>0</v>
      </c>
      <c r="I56" s="142">
        <v>0</v>
      </c>
      <c r="J56" s="142">
        <v>0</v>
      </c>
      <c r="K56" s="142">
        <v>0</v>
      </c>
      <c r="L56" s="126"/>
      <c r="M56" s="145">
        <v>0</v>
      </c>
    </row>
    <row r="57" spans="1:13" x14ac:dyDescent="0.25">
      <c r="A57" s="58" t="s">
        <v>3</v>
      </c>
      <c r="B57" s="142">
        <v>26.051518116</v>
      </c>
      <c r="C57" s="142">
        <v>0</v>
      </c>
      <c r="D57" s="142">
        <v>0</v>
      </c>
      <c r="E57" s="142">
        <v>0</v>
      </c>
      <c r="F57" s="142">
        <v>0</v>
      </c>
      <c r="G57" s="142">
        <v>0</v>
      </c>
      <c r="H57" s="142">
        <v>0</v>
      </c>
      <c r="I57" s="142">
        <v>0</v>
      </c>
      <c r="J57" s="142">
        <v>0</v>
      </c>
      <c r="K57" s="142">
        <v>0</v>
      </c>
      <c r="L57" s="126"/>
      <c r="M57" s="145">
        <v>0</v>
      </c>
    </row>
    <row r="58" spans="1:13" x14ac:dyDescent="0.25">
      <c r="A58" s="58" t="s">
        <v>4</v>
      </c>
      <c r="B58" s="142">
        <v>0</v>
      </c>
      <c r="C58" s="142">
        <v>0</v>
      </c>
      <c r="D58" s="142">
        <v>0</v>
      </c>
      <c r="E58" s="142">
        <v>0</v>
      </c>
      <c r="F58" s="142">
        <v>0</v>
      </c>
      <c r="G58" s="142">
        <v>0</v>
      </c>
      <c r="H58" s="142">
        <v>0</v>
      </c>
      <c r="I58" s="142">
        <v>0</v>
      </c>
      <c r="J58" s="142">
        <v>0</v>
      </c>
      <c r="K58" s="142">
        <v>0</v>
      </c>
      <c r="L58" s="126"/>
      <c r="M58" s="145">
        <v>0</v>
      </c>
    </row>
    <row r="59" spans="1:13" x14ac:dyDescent="0.25">
      <c r="A59" s="58" t="s">
        <v>5</v>
      </c>
      <c r="B59" s="142">
        <v>0</v>
      </c>
      <c r="C59" s="142">
        <v>0</v>
      </c>
      <c r="D59" s="142">
        <v>0</v>
      </c>
      <c r="E59" s="142">
        <v>0</v>
      </c>
      <c r="F59" s="142">
        <v>0</v>
      </c>
      <c r="G59" s="142">
        <v>0</v>
      </c>
      <c r="H59" s="142">
        <v>0</v>
      </c>
      <c r="I59" s="142">
        <v>0</v>
      </c>
      <c r="J59" s="142">
        <v>0</v>
      </c>
      <c r="K59" s="142">
        <v>0</v>
      </c>
      <c r="L59" s="126"/>
      <c r="M59" s="145">
        <v>0</v>
      </c>
    </row>
    <row r="60" spans="1:13" ht="30" x14ac:dyDescent="0.25">
      <c r="A60" s="58" t="s">
        <v>6</v>
      </c>
      <c r="B60" s="142">
        <v>0</v>
      </c>
      <c r="C60" s="142">
        <v>0</v>
      </c>
      <c r="D60" s="142">
        <v>0</v>
      </c>
      <c r="E60" s="142">
        <v>0</v>
      </c>
      <c r="F60" s="142">
        <v>0</v>
      </c>
      <c r="G60" s="142">
        <v>0</v>
      </c>
      <c r="H60" s="142">
        <v>0</v>
      </c>
      <c r="I60" s="142">
        <v>0</v>
      </c>
      <c r="J60" s="142">
        <v>0</v>
      </c>
      <c r="K60" s="142">
        <v>0</v>
      </c>
      <c r="L60" s="126"/>
      <c r="M60" s="145">
        <v>0</v>
      </c>
    </row>
    <row r="61" spans="1:13" x14ac:dyDescent="0.25">
      <c r="A61" s="58" t="s">
        <v>7</v>
      </c>
      <c r="B61" s="142">
        <v>0</v>
      </c>
      <c r="C61" s="142">
        <v>0</v>
      </c>
      <c r="D61" s="142">
        <v>0</v>
      </c>
      <c r="E61" s="142">
        <v>0</v>
      </c>
      <c r="F61" s="142">
        <v>0</v>
      </c>
      <c r="G61" s="142">
        <v>0</v>
      </c>
      <c r="H61" s="142">
        <v>0</v>
      </c>
      <c r="I61" s="142">
        <v>0</v>
      </c>
      <c r="J61" s="142">
        <v>0</v>
      </c>
      <c r="K61" s="142">
        <v>0</v>
      </c>
      <c r="L61" s="126"/>
      <c r="M61" s="145">
        <v>0</v>
      </c>
    </row>
    <row r="62" spans="1:13" x14ac:dyDescent="0.25">
      <c r="A62" s="58" t="s">
        <v>28</v>
      </c>
      <c r="B62" s="142">
        <v>0</v>
      </c>
      <c r="C62" s="142">
        <v>0</v>
      </c>
      <c r="D62" s="142">
        <v>0</v>
      </c>
      <c r="E62" s="142">
        <v>0</v>
      </c>
      <c r="F62" s="142">
        <v>0</v>
      </c>
      <c r="G62" s="142">
        <v>0</v>
      </c>
      <c r="H62" s="142">
        <v>0</v>
      </c>
      <c r="I62" s="142">
        <v>0</v>
      </c>
      <c r="J62" s="142">
        <v>0</v>
      </c>
      <c r="K62" s="142">
        <v>0</v>
      </c>
      <c r="L62" s="126"/>
      <c r="M62" s="145">
        <v>0</v>
      </c>
    </row>
    <row r="63" spans="1:13" ht="30" x14ac:dyDescent="0.25">
      <c r="A63" s="58" t="s">
        <v>29</v>
      </c>
      <c r="B63" s="142">
        <v>1.410912969E-2</v>
      </c>
      <c r="C63" s="142">
        <v>0</v>
      </c>
      <c r="D63" s="142">
        <v>0</v>
      </c>
      <c r="E63" s="142">
        <v>0</v>
      </c>
      <c r="F63" s="142">
        <v>0</v>
      </c>
      <c r="G63" s="142">
        <v>0</v>
      </c>
      <c r="H63" s="142">
        <v>0</v>
      </c>
      <c r="I63" s="142">
        <v>0</v>
      </c>
      <c r="J63" s="142">
        <v>0</v>
      </c>
      <c r="K63" s="142">
        <v>0</v>
      </c>
      <c r="L63" s="126"/>
      <c r="M63" s="145">
        <v>0</v>
      </c>
    </row>
    <row r="64" spans="1:13" x14ac:dyDescent="0.25">
      <c r="A64" s="58" t="s">
        <v>9</v>
      </c>
      <c r="B64" s="142">
        <v>0</v>
      </c>
      <c r="C64" s="142">
        <v>0</v>
      </c>
      <c r="D64" s="142">
        <v>0</v>
      </c>
      <c r="E64" s="142">
        <v>0</v>
      </c>
      <c r="F64" s="142">
        <v>0</v>
      </c>
      <c r="G64" s="142">
        <v>0</v>
      </c>
      <c r="H64" s="142">
        <v>0</v>
      </c>
      <c r="I64" s="142">
        <v>0</v>
      </c>
      <c r="J64" s="142">
        <v>0</v>
      </c>
      <c r="K64" s="142">
        <v>0</v>
      </c>
      <c r="L64" s="126"/>
      <c r="M64" s="145">
        <v>0</v>
      </c>
    </row>
    <row r="65" spans="1:13" x14ac:dyDescent="0.25">
      <c r="B65" s="103"/>
      <c r="C65" s="103"/>
      <c r="D65" s="103"/>
      <c r="E65" s="103"/>
      <c r="F65" s="103"/>
      <c r="G65" s="103"/>
      <c r="H65" s="103"/>
      <c r="I65" s="103"/>
      <c r="J65" s="103"/>
      <c r="K65" s="103"/>
      <c r="L65" s="126"/>
      <c r="M65" s="146"/>
    </row>
    <row r="66" spans="1:13" x14ac:dyDescent="0.25">
      <c r="A66" s="51" t="s">
        <v>10</v>
      </c>
      <c r="B66" s="105">
        <v>26.065627245689999</v>
      </c>
      <c r="C66" s="105">
        <v>0</v>
      </c>
      <c r="D66" s="105">
        <v>0</v>
      </c>
      <c r="E66" s="105">
        <v>0</v>
      </c>
      <c r="F66" s="105">
        <v>0</v>
      </c>
      <c r="G66" s="105">
        <v>0</v>
      </c>
      <c r="H66" s="105">
        <v>0</v>
      </c>
      <c r="I66" s="105">
        <v>0</v>
      </c>
      <c r="J66" s="105">
        <v>0</v>
      </c>
      <c r="K66" s="105">
        <v>0</v>
      </c>
      <c r="L66" s="126"/>
      <c r="M66" s="147">
        <v>0</v>
      </c>
    </row>
    <row r="67" spans="1:13" x14ac:dyDescent="0.25">
      <c r="B67" s="90"/>
      <c r="C67" s="90"/>
      <c r="D67" s="90"/>
      <c r="E67" s="90"/>
      <c r="F67" s="90"/>
      <c r="G67" s="90"/>
      <c r="H67" s="90"/>
      <c r="I67" s="90"/>
      <c r="J67" s="90"/>
      <c r="K67" s="90"/>
      <c r="L67" s="90"/>
      <c r="M67" s="90"/>
    </row>
    <row r="71" spans="1:13" ht="15.75" x14ac:dyDescent="0.25">
      <c r="A71" s="44" t="s">
        <v>187</v>
      </c>
      <c r="B71" s="45"/>
      <c r="C71" s="45"/>
      <c r="D71" s="45"/>
      <c r="E71" s="45"/>
      <c r="F71" s="45"/>
      <c r="G71" s="45"/>
      <c r="H71" s="45"/>
      <c r="I71" s="45"/>
      <c r="J71" s="45"/>
      <c r="K71" s="45"/>
    </row>
    <row r="72" spans="1:13" ht="3.75" customHeight="1" x14ac:dyDescent="0.25">
      <c r="A72" s="44"/>
      <c r="B72" s="45"/>
      <c r="C72" s="45"/>
      <c r="D72" s="45"/>
      <c r="E72" s="45"/>
      <c r="F72" s="45"/>
      <c r="G72" s="45"/>
      <c r="H72" s="45"/>
      <c r="I72" s="45"/>
      <c r="J72" s="45"/>
      <c r="K72" s="45"/>
    </row>
    <row r="73" spans="1:13" x14ac:dyDescent="0.25">
      <c r="A73" s="109" t="s">
        <v>941</v>
      </c>
      <c r="B73" s="110"/>
      <c r="C73" s="110"/>
      <c r="D73" s="111"/>
      <c r="E73" s="111"/>
      <c r="F73" s="111"/>
      <c r="G73" s="111"/>
      <c r="H73" s="111"/>
      <c r="I73" s="111"/>
      <c r="J73" s="111"/>
      <c r="K73" s="111"/>
      <c r="L73" s="57"/>
      <c r="M73" s="111"/>
    </row>
    <row r="74" spans="1:13" x14ac:dyDescent="0.25">
      <c r="A74" s="95"/>
      <c r="B74" s="539" t="s">
        <v>27</v>
      </c>
      <c r="C74" s="539"/>
      <c r="D74" s="539"/>
      <c r="E74" s="539"/>
      <c r="F74" s="539"/>
      <c r="G74" s="539"/>
      <c r="H74" s="539"/>
      <c r="I74" s="539"/>
      <c r="J74" s="539"/>
      <c r="K74" s="539"/>
      <c r="L74" s="90"/>
      <c r="M74" s="95"/>
    </row>
    <row r="75" spans="1:13" x14ac:dyDescent="0.25">
      <c r="A75" s="95"/>
      <c r="B75" s="112" t="s">
        <v>17</v>
      </c>
      <c r="C75" s="112" t="s">
        <v>18</v>
      </c>
      <c r="D75" s="112" t="s">
        <v>19</v>
      </c>
      <c r="E75" s="112" t="s">
        <v>20</v>
      </c>
      <c r="F75" s="112" t="s">
        <v>21</v>
      </c>
      <c r="G75" s="112" t="s">
        <v>22</v>
      </c>
      <c r="H75" s="112" t="s">
        <v>23</v>
      </c>
      <c r="I75" s="112" t="s">
        <v>24</v>
      </c>
      <c r="J75" s="112" t="s">
        <v>25</v>
      </c>
      <c r="K75" s="112" t="s">
        <v>26</v>
      </c>
      <c r="L75" s="90"/>
      <c r="M75" s="112" t="s">
        <v>144</v>
      </c>
    </row>
    <row r="76" spans="1:13" x14ac:dyDescent="0.25">
      <c r="A76" s="90"/>
      <c r="B76" s="104"/>
      <c r="C76" s="104"/>
      <c r="D76" s="104"/>
      <c r="E76" s="104"/>
      <c r="F76" s="104"/>
      <c r="G76" s="104"/>
      <c r="H76" s="104"/>
      <c r="I76" s="104"/>
      <c r="J76" s="104"/>
      <c r="K76" s="104"/>
      <c r="L76" s="90"/>
      <c r="M76" s="90"/>
    </row>
    <row r="77" spans="1:13" x14ac:dyDescent="0.25">
      <c r="A77" s="113" t="s">
        <v>1</v>
      </c>
      <c r="B77" s="141">
        <v>0</v>
      </c>
      <c r="C77" s="141">
        <v>0</v>
      </c>
      <c r="D77" s="141">
        <v>0</v>
      </c>
      <c r="E77" s="141">
        <v>0</v>
      </c>
      <c r="F77" s="141">
        <v>0</v>
      </c>
      <c r="G77" s="141">
        <v>0</v>
      </c>
      <c r="H77" s="141">
        <v>0</v>
      </c>
      <c r="I77" s="141">
        <v>0</v>
      </c>
      <c r="J77" s="141">
        <v>0</v>
      </c>
      <c r="K77" s="141">
        <v>0</v>
      </c>
      <c r="L77" s="90"/>
      <c r="M77" s="106">
        <v>0</v>
      </c>
    </row>
    <row r="78" spans="1:13" x14ac:dyDescent="0.25">
      <c r="A78" s="113" t="s">
        <v>2</v>
      </c>
      <c r="B78" s="141">
        <v>0</v>
      </c>
      <c r="C78" s="141">
        <v>0</v>
      </c>
      <c r="D78" s="141">
        <v>0</v>
      </c>
      <c r="E78" s="141">
        <v>0</v>
      </c>
      <c r="F78" s="141">
        <v>0</v>
      </c>
      <c r="G78" s="141">
        <v>0</v>
      </c>
      <c r="H78" s="141">
        <v>0</v>
      </c>
      <c r="I78" s="141">
        <v>0</v>
      </c>
      <c r="J78" s="141">
        <v>0</v>
      </c>
      <c r="K78" s="141">
        <v>0</v>
      </c>
      <c r="L78" s="90"/>
      <c r="M78" s="106">
        <v>0</v>
      </c>
    </row>
    <row r="79" spans="1:13" x14ac:dyDescent="0.25">
      <c r="A79" s="113" t="s">
        <v>3</v>
      </c>
      <c r="B79" s="141">
        <v>1</v>
      </c>
      <c r="C79" s="141">
        <v>0</v>
      </c>
      <c r="D79" s="141">
        <v>0</v>
      </c>
      <c r="E79" s="141">
        <v>0</v>
      </c>
      <c r="F79" s="141">
        <v>0</v>
      </c>
      <c r="G79" s="141">
        <v>0</v>
      </c>
      <c r="H79" s="141">
        <v>0</v>
      </c>
      <c r="I79" s="141">
        <v>0</v>
      </c>
      <c r="J79" s="141">
        <v>0</v>
      </c>
      <c r="K79" s="141">
        <v>0</v>
      </c>
      <c r="L79" s="90"/>
      <c r="M79" s="106">
        <v>0</v>
      </c>
    </row>
    <row r="80" spans="1:13" x14ac:dyDescent="0.25">
      <c r="A80" s="113" t="s">
        <v>4</v>
      </c>
      <c r="B80" s="141">
        <v>0</v>
      </c>
      <c r="C80" s="141">
        <v>0</v>
      </c>
      <c r="D80" s="141">
        <v>0</v>
      </c>
      <c r="E80" s="141">
        <v>0</v>
      </c>
      <c r="F80" s="141">
        <v>0</v>
      </c>
      <c r="G80" s="141">
        <v>0</v>
      </c>
      <c r="H80" s="141">
        <v>0</v>
      </c>
      <c r="I80" s="141">
        <v>0</v>
      </c>
      <c r="J80" s="141">
        <v>0</v>
      </c>
      <c r="K80" s="141">
        <v>0</v>
      </c>
      <c r="L80" s="90"/>
      <c r="M80" s="106">
        <v>0</v>
      </c>
    </row>
    <row r="81" spans="1:13" x14ac:dyDescent="0.25">
      <c r="A81" s="113" t="s">
        <v>5</v>
      </c>
      <c r="B81" s="141">
        <v>0</v>
      </c>
      <c r="C81" s="141">
        <v>0</v>
      </c>
      <c r="D81" s="141">
        <v>0</v>
      </c>
      <c r="E81" s="141">
        <v>0</v>
      </c>
      <c r="F81" s="141">
        <v>0</v>
      </c>
      <c r="G81" s="141">
        <v>0</v>
      </c>
      <c r="H81" s="141">
        <v>0</v>
      </c>
      <c r="I81" s="141">
        <v>0</v>
      </c>
      <c r="J81" s="141">
        <v>0</v>
      </c>
      <c r="K81" s="141">
        <v>0</v>
      </c>
      <c r="L81" s="90"/>
      <c r="M81" s="106">
        <v>0</v>
      </c>
    </row>
    <row r="82" spans="1:13" ht="30" x14ac:dyDescent="0.25">
      <c r="A82" s="113" t="s">
        <v>6</v>
      </c>
      <c r="B82" s="141">
        <v>0</v>
      </c>
      <c r="C82" s="141">
        <v>0</v>
      </c>
      <c r="D82" s="141">
        <v>0</v>
      </c>
      <c r="E82" s="141">
        <v>0</v>
      </c>
      <c r="F82" s="141">
        <v>0</v>
      </c>
      <c r="G82" s="141">
        <v>0</v>
      </c>
      <c r="H82" s="141">
        <v>0</v>
      </c>
      <c r="I82" s="141">
        <v>0</v>
      </c>
      <c r="J82" s="141">
        <v>0</v>
      </c>
      <c r="K82" s="141">
        <v>0</v>
      </c>
      <c r="L82" s="90"/>
      <c r="M82" s="106">
        <v>0</v>
      </c>
    </row>
    <row r="83" spans="1:13" x14ac:dyDescent="0.25">
      <c r="A83" s="113" t="s">
        <v>7</v>
      </c>
      <c r="B83" s="141">
        <v>0</v>
      </c>
      <c r="C83" s="141">
        <v>0</v>
      </c>
      <c r="D83" s="141">
        <v>0</v>
      </c>
      <c r="E83" s="141">
        <v>0</v>
      </c>
      <c r="F83" s="141">
        <v>0</v>
      </c>
      <c r="G83" s="141">
        <v>0</v>
      </c>
      <c r="H83" s="141">
        <v>0</v>
      </c>
      <c r="I83" s="141">
        <v>0</v>
      </c>
      <c r="J83" s="141">
        <v>0</v>
      </c>
      <c r="K83" s="141">
        <v>0</v>
      </c>
      <c r="L83" s="90"/>
      <c r="M83" s="106">
        <v>0</v>
      </c>
    </row>
    <row r="84" spans="1:13" x14ac:dyDescent="0.25">
      <c r="A84" s="113" t="s">
        <v>28</v>
      </c>
      <c r="B84" s="141">
        <v>0</v>
      </c>
      <c r="C84" s="141">
        <v>0</v>
      </c>
      <c r="D84" s="141">
        <v>0</v>
      </c>
      <c r="E84" s="141">
        <v>0</v>
      </c>
      <c r="F84" s="141">
        <v>0</v>
      </c>
      <c r="G84" s="141">
        <v>0</v>
      </c>
      <c r="H84" s="141">
        <v>0</v>
      </c>
      <c r="I84" s="141">
        <v>0</v>
      </c>
      <c r="J84" s="141">
        <v>0</v>
      </c>
      <c r="K84" s="141">
        <v>0</v>
      </c>
      <c r="L84" s="90"/>
      <c r="M84" s="106">
        <v>0</v>
      </c>
    </row>
    <row r="85" spans="1:13" ht="30" x14ac:dyDescent="0.25">
      <c r="A85" s="113" t="s">
        <v>29</v>
      </c>
      <c r="B85" s="141">
        <v>1</v>
      </c>
      <c r="C85" s="141">
        <v>0</v>
      </c>
      <c r="D85" s="141">
        <v>0</v>
      </c>
      <c r="E85" s="141">
        <v>0</v>
      </c>
      <c r="F85" s="141">
        <v>0</v>
      </c>
      <c r="G85" s="141">
        <v>0</v>
      </c>
      <c r="H85" s="141">
        <v>0</v>
      </c>
      <c r="I85" s="141">
        <v>0</v>
      </c>
      <c r="J85" s="141">
        <v>0</v>
      </c>
      <c r="K85" s="141">
        <v>0</v>
      </c>
      <c r="L85" s="90"/>
      <c r="M85" s="106">
        <v>0</v>
      </c>
    </row>
    <row r="86" spans="1:13" x14ac:dyDescent="0.25">
      <c r="A86" s="113" t="s">
        <v>9</v>
      </c>
      <c r="B86" s="141">
        <v>0</v>
      </c>
      <c r="C86" s="141">
        <v>0</v>
      </c>
      <c r="D86" s="141">
        <v>0</v>
      </c>
      <c r="E86" s="141">
        <v>0</v>
      </c>
      <c r="F86" s="141">
        <v>0</v>
      </c>
      <c r="G86" s="141">
        <v>0</v>
      </c>
      <c r="H86" s="141">
        <v>0</v>
      </c>
      <c r="I86" s="141">
        <v>0</v>
      </c>
      <c r="J86" s="141">
        <v>0</v>
      </c>
      <c r="K86" s="141">
        <v>0</v>
      </c>
      <c r="L86" s="90"/>
      <c r="M86" s="106">
        <v>0</v>
      </c>
    </row>
    <row r="87" spans="1:13" x14ac:dyDescent="0.25">
      <c r="A87" s="90"/>
      <c r="B87" s="107"/>
      <c r="C87" s="107"/>
      <c r="D87" s="107"/>
      <c r="E87" s="107"/>
      <c r="F87" s="107"/>
      <c r="G87" s="107"/>
      <c r="H87" s="107"/>
      <c r="I87" s="107"/>
      <c r="J87" s="107"/>
      <c r="K87" s="107"/>
      <c r="L87" s="90"/>
      <c r="M87" s="106"/>
    </row>
    <row r="88" spans="1:13" x14ac:dyDescent="0.25">
      <c r="A88" s="96" t="s">
        <v>10</v>
      </c>
      <c r="B88" s="108">
        <v>1</v>
      </c>
      <c r="C88" s="108">
        <v>0</v>
      </c>
      <c r="D88" s="108">
        <v>0</v>
      </c>
      <c r="E88" s="108">
        <v>0</v>
      </c>
      <c r="F88" s="108">
        <v>0</v>
      </c>
      <c r="G88" s="108">
        <v>0</v>
      </c>
      <c r="H88" s="108">
        <v>0</v>
      </c>
      <c r="I88" s="108">
        <v>0</v>
      </c>
      <c r="J88" s="108">
        <v>0</v>
      </c>
      <c r="K88" s="108">
        <v>0</v>
      </c>
      <c r="L88" s="90"/>
      <c r="M88" s="108">
        <v>0</v>
      </c>
    </row>
    <row r="90" spans="1:13" x14ac:dyDescent="0.25">
      <c r="M90" s="86" t="s">
        <v>221</v>
      </c>
    </row>
  </sheetData>
  <mergeCells count="4">
    <mergeCell ref="B8:K8"/>
    <mergeCell ref="B30:K30"/>
    <mergeCell ref="B52:K52"/>
    <mergeCell ref="B74:K74"/>
  </mergeCells>
  <hyperlinks>
    <hyperlink ref="M90" location="Contents!A1" display="To Frontpage" xr:uid="{00000000-0004-0000-0C00-000000000000}"/>
  </hyperlinks>
  <printOptions horizontalCentered="1"/>
  <pageMargins left="0.19685039370078741" right="0.19685039370078741" top="0.74803149606299213" bottom="0.74803149606299213" header="0.31496062992125984" footer="0.31496062992125984"/>
  <pageSetup paperSize="9" scale="54" orientation="portrait" r:id="rId1"/>
  <headerFooter scaleWithDoc="0"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8">
    <pageSetUpPr fitToPage="1"/>
  </sheetPr>
  <dimension ref="A4:H24"/>
  <sheetViews>
    <sheetView zoomScale="85" zoomScaleNormal="85" workbookViewId="0">
      <selection activeCell="S9" sqref="S9"/>
    </sheetView>
  </sheetViews>
  <sheetFormatPr defaultColWidth="9.140625" defaultRowHeight="15" x14ac:dyDescent="0.25"/>
  <cols>
    <col min="1" max="1" width="30.28515625" style="46" customWidth="1"/>
    <col min="2" max="7" width="27.42578125" style="46" customWidth="1"/>
    <col min="8" max="8" width="25.7109375" style="46" customWidth="1"/>
    <col min="9" max="16384" width="9.140625" style="46"/>
  </cols>
  <sheetData>
    <row r="4" spans="1:8" x14ac:dyDescent="0.25">
      <c r="A4" s="45"/>
      <c r="B4" s="45"/>
      <c r="C4" s="45"/>
      <c r="D4" s="45"/>
      <c r="E4" s="45"/>
      <c r="F4" s="45"/>
      <c r="G4" s="45"/>
      <c r="H4" s="45"/>
    </row>
    <row r="5" spans="1:8" ht="15.75" x14ac:dyDescent="0.25">
      <c r="A5" s="114" t="s">
        <v>227</v>
      </c>
      <c r="B5" s="45"/>
      <c r="C5" s="45"/>
      <c r="D5" s="45"/>
      <c r="E5" s="45"/>
      <c r="F5" s="45"/>
      <c r="G5" s="45"/>
      <c r="H5" s="45"/>
    </row>
    <row r="6" spans="1:8" ht="3.75" customHeight="1" x14ac:dyDescent="0.25">
      <c r="A6" s="44"/>
      <c r="B6" s="45"/>
      <c r="C6" s="45"/>
      <c r="D6" s="45"/>
      <c r="E6" s="45"/>
      <c r="F6" s="45"/>
      <c r="G6" s="45"/>
      <c r="H6" s="45"/>
    </row>
    <row r="7" spans="1:8" x14ac:dyDescent="0.25">
      <c r="A7" s="65" t="s">
        <v>118</v>
      </c>
      <c r="B7" s="65"/>
      <c r="C7" s="66"/>
      <c r="D7" s="66"/>
      <c r="E7" s="66"/>
      <c r="F7" s="66"/>
      <c r="G7" s="66"/>
      <c r="H7" s="66"/>
    </row>
    <row r="8" spans="1:8" x14ac:dyDescent="0.25">
      <c r="A8" s="50"/>
      <c r="B8" s="50"/>
      <c r="C8" s="50"/>
      <c r="D8" s="50"/>
      <c r="E8" s="50"/>
      <c r="F8" s="50"/>
      <c r="G8" s="50"/>
      <c r="H8" s="50"/>
    </row>
    <row r="9" spans="1:8" ht="30" x14ac:dyDescent="0.25">
      <c r="A9" s="50"/>
      <c r="B9" s="64" t="s">
        <v>30</v>
      </c>
      <c r="C9" s="64" t="s">
        <v>31</v>
      </c>
      <c r="D9" s="64" t="s">
        <v>32</v>
      </c>
      <c r="E9" s="64" t="s">
        <v>33</v>
      </c>
      <c r="F9" s="64" t="s">
        <v>34</v>
      </c>
      <c r="G9" s="64" t="s">
        <v>214</v>
      </c>
      <c r="H9" s="64" t="s">
        <v>10</v>
      </c>
    </row>
    <row r="11" spans="1:8" x14ac:dyDescent="0.25">
      <c r="A11" s="58" t="s">
        <v>1</v>
      </c>
      <c r="B11" s="62">
        <v>0</v>
      </c>
      <c r="C11" s="62">
        <v>0</v>
      </c>
      <c r="D11" s="62">
        <v>0</v>
      </c>
      <c r="E11" s="62">
        <v>0</v>
      </c>
      <c r="F11" s="62">
        <v>0</v>
      </c>
      <c r="G11" s="62">
        <v>0</v>
      </c>
      <c r="H11" s="62">
        <v>0</v>
      </c>
    </row>
    <row r="12" spans="1:8" x14ac:dyDescent="0.25">
      <c r="A12" s="58" t="s">
        <v>2</v>
      </c>
      <c r="B12" s="62">
        <v>0</v>
      </c>
      <c r="C12" s="62">
        <v>0</v>
      </c>
      <c r="D12" s="62">
        <v>0</v>
      </c>
      <c r="E12" s="62">
        <v>0</v>
      </c>
      <c r="F12" s="62">
        <v>0</v>
      </c>
      <c r="G12" s="62">
        <v>0</v>
      </c>
      <c r="H12" s="62">
        <v>0</v>
      </c>
    </row>
    <row r="13" spans="1:8" x14ac:dyDescent="0.25">
      <c r="A13" s="58" t="s">
        <v>3</v>
      </c>
      <c r="B13" s="62">
        <v>11.379604307999999</v>
      </c>
      <c r="C13" s="62">
        <v>3.3421191710000002</v>
      </c>
      <c r="D13" s="62">
        <v>4.3693542056999997</v>
      </c>
      <c r="E13" s="62">
        <v>3.6418531735999999</v>
      </c>
      <c r="F13" s="62">
        <v>3.3185872573999999</v>
      </c>
      <c r="G13" s="62">
        <v>0</v>
      </c>
      <c r="H13" s="62">
        <v>26.051518115700002</v>
      </c>
    </row>
    <row r="14" spans="1:8" x14ac:dyDescent="0.25">
      <c r="A14" s="58" t="s">
        <v>4</v>
      </c>
      <c r="B14" s="62">
        <v>0</v>
      </c>
      <c r="C14" s="62">
        <v>0</v>
      </c>
      <c r="D14" s="62">
        <v>0</v>
      </c>
      <c r="E14" s="62">
        <v>0</v>
      </c>
      <c r="F14" s="62">
        <v>0</v>
      </c>
      <c r="G14" s="62">
        <v>0</v>
      </c>
      <c r="H14" s="62">
        <v>0</v>
      </c>
    </row>
    <row r="15" spans="1:8" x14ac:dyDescent="0.25">
      <c r="A15" s="58" t="s">
        <v>5</v>
      </c>
      <c r="B15" s="62">
        <v>0</v>
      </c>
      <c r="C15" s="62">
        <v>0</v>
      </c>
      <c r="D15" s="62">
        <v>0</v>
      </c>
      <c r="E15" s="62">
        <v>0</v>
      </c>
      <c r="F15" s="62">
        <v>0</v>
      </c>
      <c r="G15" s="62">
        <v>0</v>
      </c>
      <c r="H15" s="62">
        <v>0</v>
      </c>
    </row>
    <row r="16" spans="1:8" ht="30" x14ac:dyDescent="0.25">
      <c r="A16" s="58" t="s">
        <v>6</v>
      </c>
      <c r="B16" s="62">
        <v>0</v>
      </c>
      <c r="C16" s="62">
        <v>0</v>
      </c>
      <c r="D16" s="62">
        <v>0</v>
      </c>
      <c r="E16" s="62">
        <v>0</v>
      </c>
      <c r="F16" s="62">
        <v>0</v>
      </c>
      <c r="G16" s="62">
        <v>0</v>
      </c>
      <c r="H16" s="62">
        <v>0</v>
      </c>
    </row>
    <row r="17" spans="1:8" x14ac:dyDescent="0.25">
      <c r="A17" s="58" t="s">
        <v>7</v>
      </c>
      <c r="B17" s="62">
        <v>0</v>
      </c>
      <c r="C17" s="62">
        <v>0</v>
      </c>
      <c r="D17" s="62">
        <v>0</v>
      </c>
      <c r="E17" s="62">
        <v>0</v>
      </c>
      <c r="F17" s="62">
        <v>0</v>
      </c>
      <c r="G17" s="62">
        <v>0</v>
      </c>
      <c r="H17" s="62">
        <v>0</v>
      </c>
    </row>
    <row r="18" spans="1:8" x14ac:dyDescent="0.25">
      <c r="A18" s="58" t="s">
        <v>28</v>
      </c>
      <c r="B18" s="62">
        <v>0</v>
      </c>
      <c r="C18" s="62">
        <v>0</v>
      </c>
      <c r="D18" s="62">
        <v>0</v>
      </c>
      <c r="E18" s="62">
        <v>0</v>
      </c>
      <c r="F18" s="62">
        <v>0</v>
      </c>
      <c r="G18" s="62">
        <v>0</v>
      </c>
      <c r="H18" s="62">
        <v>0</v>
      </c>
    </row>
    <row r="19" spans="1:8" ht="30" x14ac:dyDescent="0.25">
      <c r="A19" s="58" t="s">
        <v>29</v>
      </c>
      <c r="B19" s="62">
        <v>0</v>
      </c>
      <c r="C19" s="62">
        <v>0</v>
      </c>
      <c r="D19" s="62">
        <v>0</v>
      </c>
      <c r="E19" s="62">
        <v>0</v>
      </c>
      <c r="F19" s="62">
        <v>1.410912969E-2</v>
      </c>
      <c r="G19" s="62">
        <v>0</v>
      </c>
      <c r="H19" s="62">
        <v>1.410912969E-2</v>
      </c>
    </row>
    <row r="20" spans="1:8" x14ac:dyDescent="0.25">
      <c r="A20" s="58" t="s">
        <v>9</v>
      </c>
      <c r="B20" s="62">
        <v>0</v>
      </c>
      <c r="C20" s="62">
        <v>0</v>
      </c>
      <c r="D20" s="62">
        <v>0</v>
      </c>
      <c r="E20" s="62">
        <v>0</v>
      </c>
      <c r="F20" s="62">
        <v>0</v>
      </c>
      <c r="G20" s="62">
        <v>0</v>
      </c>
      <c r="H20" s="62">
        <v>0</v>
      </c>
    </row>
    <row r="21" spans="1:8" x14ac:dyDescent="0.25">
      <c r="B21" s="62"/>
      <c r="C21" s="62"/>
      <c r="D21" s="62"/>
      <c r="E21" s="62"/>
      <c r="F21" s="62"/>
      <c r="G21" s="62"/>
      <c r="H21" s="62"/>
    </row>
    <row r="22" spans="1:8" x14ac:dyDescent="0.25">
      <c r="A22" s="67" t="s">
        <v>10</v>
      </c>
      <c r="B22" s="55">
        <v>11.379604307999999</v>
      </c>
      <c r="C22" s="55">
        <v>3.3421191710000002</v>
      </c>
      <c r="D22" s="55">
        <v>4.3693542056999997</v>
      </c>
      <c r="E22" s="55">
        <v>3.6418531735999999</v>
      </c>
      <c r="F22" s="55">
        <v>3.3326963870899999</v>
      </c>
      <c r="G22" s="55">
        <v>0</v>
      </c>
      <c r="H22" s="55">
        <v>26.065627245390001</v>
      </c>
    </row>
    <row r="24" spans="1:8" x14ac:dyDescent="0.25">
      <c r="H24" s="86" t="s">
        <v>221</v>
      </c>
    </row>
  </sheetData>
  <hyperlinks>
    <hyperlink ref="H24" location="Contents!A1" display="To Frontpage" xr:uid="{00000000-0004-0000-0D00-000000000000}"/>
  </hyperlinks>
  <printOptions horizontalCentered="1"/>
  <pageMargins left="0.19685039370078741" right="0.19685039370078741" top="0.74803149606299213" bottom="0.74803149606299213" header="0.31496062992125984" footer="0.31496062992125984"/>
  <pageSetup paperSize="9" scale="65" orientation="landscape" r:id="rId1"/>
  <headerFooter scaleWithDoc="0"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9">
    <pageSetUpPr fitToPage="1"/>
  </sheetPr>
  <dimension ref="A4:L62"/>
  <sheetViews>
    <sheetView zoomScale="85" zoomScaleNormal="85" workbookViewId="0">
      <selection activeCell="S9" sqref="S9"/>
    </sheetView>
  </sheetViews>
  <sheetFormatPr defaultColWidth="9.140625" defaultRowHeight="15" x14ac:dyDescent="0.25"/>
  <cols>
    <col min="1" max="1" width="26.28515625" style="46" customWidth="1"/>
    <col min="2" max="10" width="14.7109375" style="46" customWidth="1"/>
    <col min="11" max="11" width="10.7109375" style="46" customWidth="1"/>
    <col min="12" max="12" width="11.5703125" style="46" customWidth="1"/>
    <col min="13" max="16384" width="9.140625" style="46"/>
  </cols>
  <sheetData>
    <row r="4" spans="1:12" x14ac:dyDescent="0.25">
      <c r="A4" s="45"/>
      <c r="B4" s="45"/>
      <c r="C4" s="45"/>
      <c r="D4" s="45"/>
      <c r="E4" s="45"/>
      <c r="F4" s="45"/>
      <c r="G4" s="45"/>
      <c r="H4" s="45"/>
      <c r="I4" s="45"/>
      <c r="J4" s="45"/>
      <c r="K4" s="45"/>
      <c r="L4" s="45"/>
    </row>
    <row r="5" spans="1:12" ht="15.75" x14ac:dyDescent="0.25">
      <c r="A5" s="44" t="s">
        <v>223</v>
      </c>
      <c r="B5" s="45"/>
      <c r="C5" s="45"/>
      <c r="D5" s="45"/>
      <c r="E5" s="45"/>
      <c r="F5" s="45"/>
      <c r="G5" s="45"/>
      <c r="H5" s="45"/>
      <c r="I5" s="45"/>
      <c r="J5" s="45"/>
      <c r="K5" s="45"/>
      <c r="L5" s="45"/>
    </row>
    <row r="6" spans="1:12" x14ac:dyDescent="0.25">
      <c r="A6" s="65" t="s">
        <v>119</v>
      </c>
      <c r="B6" s="66"/>
      <c r="C6" s="66"/>
      <c r="D6" s="66"/>
      <c r="E6" s="66"/>
      <c r="F6" s="66"/>
      <c r="G6" s="66"/>
      <c r="H6" s="66"/>
      <c r="I6" s="66"/>
      <c r="J6" s="66"/>
      <c r="K6" s="66"/>
      <c r="L6" s="66"/>
    </row>
    <row r="7" spans="1:12" x14ac:dyDescent="0.25">
      <c r="A7" s="50"/>
      <c r="B7" s="50"/>
      <c r="C7" s="50"/>
      <c r="D7" s="50"/>
      <c r="E7" s="50"/>
      <c r="F7" s="50"/>
      <c r="G7" s="50"/>
      <c r="H7" s="50"/>
      <c r="I7" s="50"/>
      <c r="J7" s="50"/>
      <c r="K7" s="50"/>
      <c r="L7" s="50"/>
    </row>
    <row r="8" spans="1:12" ht="45" x14ac:dyDescent="0.25">
      <c r="A8" s="50"/>
      <c r="B8" s="64" t="s">
        <v>1</v>
      </c>
      <c r="C8" s="64" t="s">
        <v>2</v>
      </c>
      <c r="D8" s="64" t="s">
        <v>3</v>
      </c>
      <c r="E8" s="64" t="s">
        <v>4</v>
      </c>
      <c r="F8" s="64" t="s">
        <v>5</v>
      </c>
      <c r="G8" s="64" t="s">
        <v>6</v>
      </c>
      <c r="H8" s="64" t="s">
        <v>7</v>
      </c>
      <c r="I8" s="64" t="s">
        <v>50</v>
      </c>
      <c r="J8" s="64" t="s">
        <v>8</v>
      </c>
      <c r="K8" s="64" t="s">
        <v>9</v>
      </c>
      <c r="L8" s="89" t="s">
        <v>10</v>
      </c>
    </row>
    <row r="9" spans="1:12" x14ac:dyDescent="0.25">
      <c r="A9" s="90" t="s">
        <v>35</v>
      </c>
      <c r="B9" s="62">
        <v>0</v>
      </c>
      <c r="C9" s="62">
        <v>0</v>
      </c>
      <c r="D9" s="62">
        <v>0</v>
      </c>
      <c r="E9" s="62">
        <v>0</v>
      </c>
      <c r="F9" s="62">
        <v>0</v>
      </c>
      <c r="G9" s="62">
        <v>0</v>
      </c>
      <c r="H9" s="62">
        <v>0</v>
      </c>
      <c r="I9" s="62">
        <v>0</v>
      </c>
      <c r="J9" s="62">
        <v>0</v>
      </c>
      <c r="K9" s="62">
        <v>0</v>
      </c>
      <c r="L9" s="62">
        <v>0</v>
      </c>
    </row>
    <row r="10" spans="1:12" x14ac:dyDescent="0.25">
      <c r="A10" s="90" t="s">
        <v>213</v>
      </c>
      <c r="B10" s="62">
        <v>0</v>
      </c>
      <c r="C10" s="62">
        <v>0</v>
      </c>
      <c r="D10" s="62">
        <v>0</v>
      </c>
      <c r="E10" s="62">
        <v>0</v>
      </c>
      <c r="F10" s="62">
        <v>0</v>
      </c>
      <c r="G10" s="62">
        <v>0</v>
      </c>
      <c r="H10" s="62">
        <v>0</v>
      </c>
      <c r="I10" s="62">
        <v>0</v>
      </c>
      <c r="J10" s="62">
        <v>0</v>
      </c>
      <c r="K10" s="62">
        <v>0</v>
      </c>
      <c r="L10" s="62">
        <v>0</v>
      </c>
    </row>
    <row r="11" spans="1:12" ht="30" customHeight="1" x14ac:dyDescent="0.25">
      <c r="A11" s="113" t="s">
        <v>217</v>
      </c>
      <c r="B11" s="62">
        <v>0</v>
      </c>
      <c r="C11" s="62">
        <v>0</v>
      </c>
      <c r="D11" s="62">
        <v>0</v>
      </c>
      <c r="E11" s="62">
        <v>0</v>
      </c>
      <c r="F11" s="62">
        <v>0</v>
      </c>
      <c r="G11" s="62">
        <v>0</v>
      </c>
      <c r="H11" s="62">
        <v>0</v>
      </c>
      <c r="I11" s="62">
        <v>0</v>
      </c>
      <c r="J11" s="62">
        <v>0</v>
      </c>
      <c r="K11" s="62">
        <v>0</v>
      </c>
      <c r="L11" s="62">
        <v>0</v>
      </c>
    </row>
    <row r="12" spans="1:12" x14ac:dyDescent="0.25">
      <c r="A12" s="117" t="s">
        <v>235</v>
      </c>
      <c r="B12" s="62">
        <v>0</v>
      </c>
      <c r="C12" s="62">
        <v>0</v>
      </c>
      <c r="D12" s="62">
        <v>0</v>
      </c>
      <c r="E12" s="62">
        <v>0</v>
      </c>
      <c r="F12" s="62">
        <v>0</v>
      </c>
      <c r="G12" s="62">
        <v>0</v>
      </c>
      <c r="H12" s="62">
        <v>0</v>
      </c>
      <c r="I12" s="62">
        <v>0</v>
      </c>
      <c r="J12" s="62">
        <v>0</v>
      </c>
      <c r="K12" s="62">
        <v>0</v>
      </c>
      <c r="L12" s="62">
        <v>0</v>
      </c>
    </row>
    <row r="13" spans="1:12" x14ac:dyDescent="0.25">
      <c r="A13" s="117" t="s">
        <v>236</v>
      </c>
      <c r="B13" s="62">
        <v>0</v>
      </c>
      <c r="C13" s="62">
        <v>0</v>
      </c>
      <c r="D13" s="62">
        <v>0</v>
      </c>
      <c r="E13" s="62">
        <v>0</v>
      </c>
      <c r="F13" s="62">
        <v>0</v>
      </c>
      <c r="G13" s="62">
        <v>0</v>
      </c>
      <c r="H13" s="62">
        <v>0</v>
      </c>
      <c r="I13" s="62">
        <v>0</v>
      </c>
      <c r="J13" s="62">
        <v>0</v>
      </c>
      <c r="K13" s="62">
        <v>0</v>
      </c>
      <c r="L13" s="62">
        <v>0</v>
      </c>
    </row>
    <row r="14" spans="1:12" x14ac:dyDescent="0.25">
      <c r="A14" s="118" t="s">
        <v>215</v>
      </c>
      <c r="B14" s="62">
        <v>0</v>
      </c>
      <c r="C14" s="62">
        <v>0</v>
      </c>
      <c r="D14" s="62">
        <v>0</v>
      </c>
      <c r="E14" s="62">
        <v>0</v>
      </c>
      <c r="F14" s="62">
        <v>0</v>
      </c>
      <c r="G14" s="62">
        <v>0</v>
      </c>
      <c r="H14" s="62">
        <v>0</v>
      </c>
      <c r="I14" s="62">
        <v>0</v>
      </c>
      <c r="J14" s="62">
        <v>0</v>
      </c>
      <c r="K14" s="62">
        <v>0</v>
      </c>
      <c r="L14" s="62">
        <v>0</v>
      </c>
    </row>
    <row r="15" spans="1:12" x14ac:dyDescent="0.25">
      <c r="A15" s="118" t="s">
        <v>216</v>
      </c>
      <c r="B15" s="62">
        <v>0</v>
      </c>
      <c r="C15" s="62">
        <v>0</v>
      </c>
      <c r="D15" s="62">
        <v>0</v>
      </c>
      <c r="E15" s="62">
        <v>0</v>
      </c>
      <c r="F15" s="62">
        <v>0</v>
      </c>
      <c r="G15" s="62">
        <v>0</v>
      </c>
      <c r="H15" s="62">
        <v>0</v>
      </c>
      <c r="I15" s="62">
        <v>0</v>
      </c>
      <c r="J15" s="62">
        <v>0</v>
      </c>
      <c r="K15" s="62">
        <v>0</v>
      </c>
      <c r="L15" s="62">
        <v>0</v>
      </c>
    </row>
    <row r="16" spans="1:12" x14ac:dyDescent="0.25">
      <c r="A16" s="90" t="s">
        <v>36</v>
      </c>
      <c r="B16" s="62">
        <v>0</v>
      </c>
      <c r="C16" s="62">
        <v>0</v>
      </c>
      <c r="D16" s="62">
        <v>0</v>
      </c>
      <c r="E16" s="62">
        <v>0</v>
      </c>
      <c r="F16" s="62">
        <v>0</v>
      </c>
      <c r="G16" s="62">
        <v>0</v>
      </c>
      <c r="H16" s="62">
        <v>0</v>
      </c>
      <c r="I16" s="62">
        <v>0</v>
      </c>
      <c r="J16" s="62">
        <v>0</v>
      </c>
      <c r="K16" s="62">
        <v>0</v>
      </c>
      <c r="L16" s="62">
        <v>0</v>
      </c>
    </row>
    <row r="17" spans="1:12" x14ac:dyDescent="0.25">
      <c r="A17" s="90" t="s">
        <v>37</v>
      </c>
      <c r="B17" s="62">
        <v>0</v>
      </c>
      <c r="C17" s="62">
        <v>0</v>
      </c>
      <c r="D17" s="62">
        <v>0</v>
      </c>
      <c r="E17" s="62">
        <v>0</v>
      </c>
      <c r="F17" s="62">
        <v>0</v>
      </c>
      <c r="G17" s="62">
        <v>0</v>
      </c>
      <c r="H17" s="62">
        <v>0</v>
      </c>
      <c r="I17" s="62">
        <v>0</v>
      </c>
      <c r="J17" s="62">
        <v>0</v>
      </c>
      <c r="K17" s="62">
        <v>0</v>
      </c>
      <c r="L17" s="62">
        <v>0</v>
      </c>
    </row>
    <row r="18" spans="1:12" x14ac:dyDescent="0.25">
      <c r="A18" s="46" t="s">
        <v>38</v>
      </c>
      <c r="B18" s="62">
        <v>0</v>
      </c>
      <c r="C18" s="62">
        <v>0</v>
      </c>
      <c r="D18" s="62">
        <v>0</v>
      </c>
      <c r="E18" s="62">
        <v>0</v>
      </c>
      <c r="F18" s="62">
        <v>0</v>
      </c>
      <c r="G18" s="62">
        <v>0</v>
      </c>
      <c r="H18" s="62">
        <v>0</v>
      </c>
      <c r="I18" s="62">
        <v>0</v>
      </c>
      <c r="J18" s="62">
        <v>0</v>
      </c>
      <c r="K18" s="62">
        <v>0</v>
      </c>
      <c r="L18" s="62">
        <v>0</v>
      </c>
    </row>
    <row r="19" spans="1:12" x14ac:dyDescent="0.25">
      <c r="A19" s="46" t="s">
        <v>9</v>
      </c>
      <c r="B19" s="62">
        <v>0</v>
      </c>
      <c r="C19" s="62">
        <v>0</v>
      </c>
      <c r="D19" s="62">
        <v>0</v>
      </c>
      <c r="E19" s="62">
        <v>0</v>
      </c>
      <c r="F19" s="62">
        <v>0</v>
      </c>
      <c r="G19" s="62">
        <v>0</v>
      </c>
      <c r="H19" s="62">
        <v>0</v>
      </c>
      <c r="I19" s="62">
        <v>0</v>
      </c>
      <c r="J19" s="62">
        <v>0</v>
      </c>
      <c r="K19" s="62">
        <v>0</v>
      </c>
      <c r="L19" s="62">
        <v>0</v>
      </c>
    </row>
    <row r="20" spans="1:12" x14ac:dyDescent="0.25">
      <c r="A20" s="67" t="s">
        <v>10</v>
      </c>
      <c r="B20" s="55">
        <v>0</v>
      </c>
      <c r="C20" s="55">
        <v>0</v>
      </c>
      <c r="D20" s="55">
        <v>0</v>
      </c>
      <c r="E20" s="55">
        <v>0</v>
      </c>
      <c r="F20" s="55">
        <v>0</v>
      </c>
      <c r="G20" s="55">
        <v>0</v>
      </c>
      <c r="H20" s="55">
        <v>0</v>
      </c>
      <c r="I20" s="55">
        <v>0</v>
      </c>
      <c r="J20" s="55">
        <v>0</v>
      </c>
      <c r="K20" s="55">
        <v>0</v>
      </c>
      <c r="L20" s="55">
        <v>0</v>
      </c>
    </row>
    <row r="21" spans="1:12" x14ac:dyDescent="0.25">
      <c r="A21" s="68" t="s">
        <v>39</v>
      </c>
    </row>
    <row r="25" spans="1:12" ht="15.75" x14ac:dyDescent="0.25">
      <c r="A25" s="44" t="s">
        <v>224</v>
      </c>
      <c r="B25" s="45"/>
      <c r="C25" s="45"/>
      <c r="D25" s="45"/>
      <c r="E25" s="45"/>
      <c r="F25" s="45"/>
      <c r="G25" s="45"/>
      <c r="H25" s="45"/>
      <c r="I25" s="45"/>
      <c r="J25" s="45"/>
      <c r="K25" s="45"/>
      <c r="L25" s="45"/>
    </row>
    <row r="26" spans="1:12" x14ac:dyDescent="0.25">
      <c r="A26" s="65" t="s">
        <v>120</v>
      </c>
      <c r="B26" s="66"/>
      <c r="C26" s="66"/>
      <c r="D26" s="66"/>
      <c r="E26" s="66"/>
      <c r="F26" s="66"/>
      <c r="G26" s="66"/>
      <c r="H26" s="66"/>
      <c r="I26" s="66"/>
      <c r="J26" s="66"/>
      <c r="K26" s="66"/>
      <c r="L26" s="66"/>
    </row>
    <row r="27" spans="1:12" x14ac:dyDescent="0.25">
      <c r="A27" s="50"/>
      <c r="B27" s="50"/>
      <c r="C27" s="50"/>
      <c r="D27" s="50"/>
      <c r="E27" s="50"/>
      <c r="F27" s="50"/>
      <c r="G27" s="50"/>
      <c r="H27" s="50"/>
      <c r="I27" s="50"/>
      <c r="J27" s="50"/>
      <c r="K27" s="50"/>
      <c r="L27" s="50"/>
    </row>
    <row r="28" spans="1:12" ht="45" x14ac:dyDescent="0.25">
      <c r="A28" s="50"/>
      <c r="B28" s="64" t="s">
        <v>1</v>
      </c>
      <c r="C28" s="64" t="s">
        <v>2</v>
      </c>
      <c r="D28" s="64" t="s">
        <v>3</v>
      </c>
      <c r="E28" s="64" t="s">
        <v>4</v>
      </c>
      <c r="F28" s="64" t="s">
        <v>5</v>
      </c>
      <c r="G28" s="64" t="s">
        <v>6</v>
      </c>
      <c r="H28" s="64" t="s">
        <v>7</v>
      </c>
      <c r="I28" s="64" t="s">
        <v>50</v>
      </c>
      <c r="J28" s="64" t="s">
        <v>8</v>
      </c>
      <c r="K28" s="64" t="s">
        <v>9</v>
      </c>
      <c r="L28" s="89" t="s">
        <v>10</v>
      </c>
    </row>
    <row r="29" spans="1:12" x14ac:dyDescent="0.25">
      <c r="A29" s="90" t="s">
        <v>35</v>
      </c>
      <c r="B29" s="62">
        <v>0</v>
      </c>
      <c r="C29" s="62">
        <v>0</v>
      </c>
      <c r="D29" s="62">
        <v>0</v>
      </c>
      <c r="E29" s="62">
        <v>0</v>
      </c>
      <c r="F29" s="62">
        <v>0</v>
      </c>
      <c r="G29" s="62">
        <v>0</v>
      </c>
      <c r="H29" s="62">
        <v>0</v>
      </c>
      <c r="I29" s="62">
        <v>0</v>
      </c>
      <c r="J29" s="62">
        <v>0</v>
      </c>
      <c r="K29" s="62">
        <v>0</v>
      </c>
      <c r="L29" s="62">
        <v>0</v>
      </c>
    </row>
    <row r="30" spans="1:12" x14ac:dyDescent="0.25">
      <c r="A30" s="90" t="s">
        <v>213</v>
      </c>
      <c r="B30" s="62">
        <v>0</v>
      </c>
      <c r="C30" s="62">
        <v>0</v>
      </c>
      <c r="D30" s="62">
        <v>0</v>
      </c>
      <c r="E30" s="62">
        <v>0</v>
      </c>
      <c r="F30" s="62">
        <v>0</v>
      </c>
      <c r="G30" s="62">
        <v>0</v>
      </c>
      <c r="H30" s="62">
        <v>0</v>
      </c>
      <c r="I30" s="62">
        <v>0</v>
      </c>
      <c r="J30" s="62">
        <v>0</v>
      </c>
      <c r="K30" s="62">
        <v>0</v>
      </c>
      <c r="L30" s="62">
        <v>0</v>
      </c>
    </row>
    <row r="31" spans="1:12" ht="30" x14ac:dyDescent="0.25">
      <c r="A31" s="113" t="s">
        <v>217</v>
      </c>
      <c r="B31" s="62">
        <v>0</v>
      </c>
      <c r="C31" s="62">
        <v>0</v>
      </c>
      <c r="D31" s="62">
        <v>26.051518116</v>
      </c>
      <c r="E31" s="62">
        <v>0</v>
      </c>
      <c r="F31" s="62">
        <v>0</v>
      </c>
      <c r="G31" s="62">
        <v>0</v>
      </c>
      <c r="H31" s="62">
        <v>0</v>
      </c>
      <c r="I31" s="62">
        <v>0</v>
      </c>
      <c r="J31" s="62">
        <v>1.410912969E-2</v>
      </c>
      <c r="K31" s="62">
        <v>0</v>
      </c>
      <c r="L31" s="62">
        <v>26.065627245689999</v>
      </c>
    </row>
    <row r="32" spans="1:12" x14ac:dyDescent="0.25">
      <c r="A32" s="117" t="s">
        <v>235</v>
      </c>
      <c r="B32" s="62">
        <v>0</v>
      </c>
      <c r="C32" s="62">
        <v>0</v>
      </c>
      <c r="D32" s="62">
        <v>0</v>
      </c>
      <c r="E32" s="62">
        <v>0</v>
      </c>
      <c r="F32" s="62">
        <v>0</v>
      </c>
      <c r="G32" s="62">
        <v>0</v>
      </c>
      <c r="H32" s="62">
        <v>0</v>
      </c>
      <c r="I32" s="62">
        <v>0</v>
      </c>
      <c r="J32" s="62">
        <v>0</v>
      </c>
      <c r="K32" s="62">
        <v>0</v>
      </c>
      <c r="L32" s="62">
        <v>0</v>
      </c>
    </row>
    <row r="33" spans="1:12" x14ac:dyDescent="0.25">
      <c r="A33" s="117" t="s">
        <v>236</v>
      </c>
      <c r="B33" s="62">
        <v>0</v>
      </c>
      <c r="C33" s="62">
        <v>0</v>
      </c>
      <c r="D33" s="62">
        <v>0</v>
      </c>
      <c r="E33" s="62">
        <v>0</v>
      </c>
      <c r="F33" s="62">
        <v>0</v>
      </c>
      <c r="G33" s="62">
        <v>0</v>
      </c>
      <c r="H33" s="62">
        <v>0</v>
      </c>
      <c r="I33" s="62">
        <v>0</v>
      </c>
      <c r="J33" s="62">
        <v>0</v>
      </c>
      <c r="K33" s="62">
        <v>0</v>
      </c>
      <c r="L33" s="62">
        <v>0</v>
      </c>
    </row>
    <row r="34" spans="1:12" x14ac:dyDescent="0.25">
      <c r="A34" s="118" t="s">
        <v>215</v>
      </c>
      <c r="B34" s="62">
        <v>0</v>
      </c>
      <c r="C34" s="62">
        <v>0</v>
      </c>
      <c r="D34" s="62">
        <v>0</v>
      </c>
      <c r="E34" s="62">
        <v>0</v>
      </c>
      <c r="F34" s="62">
        <v>0</v>
      </c>
      <c r="G34" s="62">
        <v>0</v>
      </c>
      <c r="H34" s="62">
        <v>0</v>
      </c>
      <c r="I34" s="62">
        <v>0</v>
      </c>
      <c r="J34" s="62">
        <v>0</v>
      </c>
      <c r="K34" s="62">
        <v>0</v>
      </c>
      <c r="L34" s="62">
        <v>0</v>
      </c>
    </row>
    <row r="35" spans="1:12" x14ac:dyDescent="0.25">
      <c r="A35" s="118" t="s">
        <v>216</v>
      </c>
      <c r="B35" s="62">
        <v>0</v>
      </c>
      <c r="C35" s="62">
        <v>0</v>
      </c>
      <c r="D35" s="62">
        <v>26.051518116</v>
      </c>
      <c r="E35" s="62">
        <v>0</v>
      </c>
      <c r="F35" s="62">
        <v>0</v>
      </c>
      <c r="G35" s="62">
        <v>0</v>
      </c>
      <c r="H35" s="62">
        <v>0</v>
      </c>
      <c r="I35" s="62">
        <v>0</v>
      </c>
      <c r="J35" s="62">
        <v>1.410912969E-2</v>
      </c>
      <c r="K35" s="62">
        <v>0</v>
      </c>
      <c r="L35" s="62">
        <v>26.065627245689999</v>
      </c>
    </row>
    <row r="36" spans="1:12" x14ac:dyDescent="0.25">
      <c r="A36" s="90" t="s">
        <v>36</v>
      </c>
      <c r="B36" s="62">
        <v>0</v>
      </c>
      <c r="C36" s="62">
        <v>0</v>
      </c>
      <c r="D36" s="62">
        <v>0</v>
      </c>
      <c r="E36" s="62">
        <v>0</v>
      </c>
      <c r="F36" s="62">
        <v>0</v>
      </c>
      <c r="G36" s="62">
        <v>0</v>
      </c>
      <c r="H36" s="62">
        <v>0</v>
      </c>
      <c r="I36" s="62">
        <v>0</v>
      </c>
      <c r="J36" s="62">
        <v>0</v>
      </c>
      <c r="K36" s="62">
        <v>0</v>
      </c>
      <c r="L36" s="62">
        <v>0</v>
      </c>
    </row>
    <row r="37" spans="1:12" x14ac:dyDescent="0.25">
      <c r="A37" s="90" t="s">
        <v>37</v>
      </c>
      <c r="B37" s="62">
        <v>0</v>
      </c>
      <c r="C37" s="62">
        <v>0</v>
      </c>
      <c r="D37" s="62">
        <v>0</v>
      </c>
      <c r="E37" s="62">
        <v>0</v>
      </c>
      <c r="F37" s="62">
        <v>0</v>
      </c>
      <c r="G37" s="62">
        <v>0</v>
      </c>
      <c r="H37" s="62">
        <v>0</v>
      </c>
      <c r="I37" s="62">
        <v>0</v>
      </c>
      <c r="J37" s="62">
        <v>0</v>
      </c>
      <c r="K37" s="62">
        <v>0</v>
      </c>
      <c r="L37" s="62">
        <v>0</v>
      </c>
    </row>
    <row r="38" spans="1:12" x14ac:dyDescent="0.25">
      <c r="A38" s="46" t="s">
        <v>38</v>
      </c>
      <c r="B38" s="62">
        <v>0</v>
      </c>
      <c r="C38" s="62">
        <v>0</v>
      </c>
      <c r="D38" s="62">
        <v>0</v>
      </c>
      <c r="E38" s="62">
        <v>0</v>
      </c>
      <c r="F38" s="62">
        <v>0</v>
      </c>
      <c r="G38" s="62">
        <v>0</v>
      </c>
      <c r="H38" s="62">
        <v>0</v>
      </c>
      <c r="I38" s="62">
        <v>0</v>
      </c>
      <c r="J38" s="62">
        <v>0</v>
      </c>
      <c r="K38" s="62">
        <v>0</v>
      </c>
      <c r="L38" s="62">
        <v>0</v>
      </c>
    </row>
    <row r="39" spans="1:12" x14ac:dyDescent="0.25">
      <c r="A39" s="46" t="s">
        <v>9</v>
      </c>
      <c r="B39" s="62">
        <v>0</v>
      </c>
      <c r="C39" s="62">
        <v>0</v>
      </c>
      <c r="D39" s="62">
        <v>0</v>
      </c>
      <c r="E39" s="62">
        <v>0</v>
      </c>
      <c r="F39" s="62">
        <v>0</v>
      </c>
      <c r="G39" s="62">
        <v>0</v>
      </c>
      <c r="H39" s="62">
        <v>0</v>
      </c>
      <c r="I39" s="62">
        <v>0</v>
      </c>
      <c r="J39" s="62">
        <v>0</v>
      </c>
      <c r="K39" s="62">
        <v>0</v>
      </c>
      <c r="L39" s="62">
        <v>0</v>
      </c>
    </row>
    <row r="40" spans="1:12" x14ac:dyDescent="0.25">
      <c r="A40" s="67" t="s">
        <v>10</v>
      </c>
      <c r="B40" s="55">
        <v>0</v>
      </c>
      <c r="C40" s="55">
        <v>0</v>
      </c>
      <c r="D40" s="55">
        <v>26.051518116</v>
      </c>
      <c r="E40" s="55">
        <v>0</v>
      </c>
      <c r="F40" s="55">
        <v>0</v>
      </c>
      <c r="G40" s="55">
        <v>0</v>
      </c>
      <c r="H40" s="55">
        <v>0</v>
      </c>
      <c r="I40" s="55">
        <v>0</v>
      </c>
      <c r="J40" s="55">
        <v>1.410912969E-2</v>
      </c>
      <c r="K40" s="55">
        <v>0</v>
      </c>
      <c r="L40" s="55">
        <v>26.065627245689999</v>
      </c>
    </row>
    <row r="45" spans="1:12" ht="15.75" x14ac:dyDescent="0.25">
      <c r="A45" s="44" t="s">
        <v>225</v>
      </c>
      <c r="B45" s="45"/>
      <c r="C45" s="45"/>
      <c r="D45" s="45"/>
      <c r="E45" s="45"/>
      <c r="F45" s="45"/>
      <c r="G45" s="45"/>
      <c r="H45" s="45"/>
      <c r="I45" s="45"/>
      <c r="J45" s="45"/>
      <c r="K45" s="45"/>
      <c r="L45" s="45"/>
    </row>
    <row r="46" spans="1:12" x14ac:dyDescent="0.25">
      <c r="A46" s="65" t="s">
        <v>121</v>
      </c>
      <c r="B46" s="66"/>
      <c r="C46" s="66"/>
      <c r="D46" s="66"/>
      <c r="E46" s="66"/>
      <c r="F46" s="66"/>
      <c r="G46" s="66"/>
      <c r="H46" s="66"/>
      <c r="I46" s="66"/>
      <c r="J46" s="66"/>
      <c r="K46" s="66"/>
      <c r="L46" s="66"/>
    </row>
    <row r="47" spans="1:12" x14ac:dyDescent="0.25">
      <c r="A47" s="50"/>
      <c r="B47" s="50"/>
      <c r="C47" s="50"/>
      <c r="D47" s="50"/>
      <c r="E47" s="50"/>
      <c r="F47" s="50"/>
      <c r="G47" s="50"/>
      <c r="H47" s="50"/>
      <c r="I47" s="50"/>
      <c r="J47" s="50"/>
      <c r="K47" s="50"/>
      <c r="L47" s="50"/>
    </row>
    <row r="48" spans="1:12" ht="45" x14ac:dyDescent="0.25">
      <c r="A48" s="50"/>
      <c r="B48" s="64" t="s">
        <v>1</v>
      </c>
      <c r="C48" s="64" t="s">
        <v>2</v>
      </c>
      <c r="D48" s="64" t="s">
        <v>3</v>
      </c>
      <c r="E48" s="64" t="s">
        <v>4</v>
      </c>
      <c r="F48" s="64" t="s">
        <v>5</v>
      </c>
      <c r="G48" s="64" t="s">
        <v>6</v>
      </c>
      <c r="H48" s="64" t="s">
        <v>7</v>
      </c>
      <c r="I48" s="64" t="s">
        <v>50</v>
      </c>
      <c r="J48" s="64" t="s">
        <v>8</v>
      </c>
      <c r="K48" s="64" t="s">
        <v>9</v>
      </c>
      <c r="L48" s="89" t="s">
        <v>10</v>
      </c>
    </row>
    <row r="49" spans="1:12" x14ac:dyDescent="0.25">
      <c r="A49" s="90" t="s">
        <v>35</v>
      </c>
      <c r="B49" s="62">
        <v>0</v>
      </c>
      <c r="C49" s="62">
        <v>0</v>
      </c>
      <c r="D49" s="62">
        <v>0</v>
      </c>
      <c r="E49" s="62">
        <v>0</v>
      </c>
      <c r="F49" s="62">
        <v>0</v>
      </c>
      <c r="G49" s="62">
        <v>0</v>
      </c>
      <c r="H49" s="62">
        <v>0</v>
      </c>
      <c r="I49" s="62">
        <v>0</v>
      </c>
      <c r="J49" s="62">
        <v>0</v>
      </c>
      <c r="K49" s="62">
        <v>0</v>
      </c>
      <c r="L49" s="62">
        <v>0</v>
      </c>
    </row>
    <row r="50" spans="1:12" x14ac:dyDescent="0.25">
      <c r="A50" s="90" t="s">
        <v>213</v>
      </c>
      <c r="B50" s="62">
        <v>0</v>
      </c>
      <c r="C50" s="62">
        <v>0</v>
      </c>
      <c r="D50" s="62">
        <v>0</v>
      </c>
      <c r="E50" s="62">
        <v>0</v>
      </c>
      <c r="F50" s="62">
        <v>0</v>
      </c>
      <c r="G50" s="62">
        <v>0</v>
      </c>
      <c r="H50" s="62">
        <v>0</v>
      </c>
      <c r="I50" s="62">
        <v>0</v>
      </c>
      <c r="J50" s="62">
        <v>0</v>
      </c>
      <c r="K50" s="62">
        <v>0</v>
      </c>
      <c r="L50" s="62">
        <v>0</v>
      </c>
    </row>
    <row r="51" spans="1:12" ht="30" x14ac:dyDescent="0.25">
      <c r="A51" s="113" t="s">
        <v>217</v>
      </c>
      <c r="B51" s="62">
        <v>0</v>
      </c>
      <c r="C51" s="62">
        <v>0</v>
      </c>
      <c r="D51" s="62">
        <v>26.051518116</v>
      </c>
      <c r="E51" s="62">
        <v>0</v>
      </c>
      <c r="F51" s="62">
        <v>0</v>
      </c>
      <c r="G51" s="62">
        <v>0</v>
      </c>
      <c r="H51" s="62">
        <v>0</v>
      </c>
      <c r="I51" s="62">
        <v>0</v>
      </c>
      <c r="J51" s="62">
        <v>1.410912969E-2</v>
      </c>
      <c r="K51" s="62">
        <v>0</v>
      </c>
      <c r="L51" s="62">
        <v>26.065627245689999</v>
      </c>
    </row>
    <row r="52" spans="1:12" x14ac:dyDescent="0.25">
      <c r="A52" s="117" t="s">
        <v>235</v>
      </c>
      <c r="B52" s="62">
        <v>0</v>
      </c>
      <c r="C52" s="62">
        <v>0</v>
      </c>
      <c r="D52" s="62">
        <v>0</v>
      </c>
      <c r="E52" s="62">
        <v>0</v>
      </c>
      <c r="F52" s="62">
        <v>0</v>
      </c>
      <c r="G52" s="62">
        <v>0</v>
      </c>
      <c r="H52" s="62">
        <v>0</v>
      </c>
      <c r="I52" s="62">
        <v>0</v>
      </c>
      <c r="J52" s="62">
        <v>0</v>
      </c>
      <c r="K52" s="62">
        <v>0</v>
      </c>
      <c r="L52" s="62">
        <v>0</v>
      </c>
    </row>
    <row r="53" spans="1:12" x14ac:dyDescent="0.25">
      <c r="A53" s="117" t="s">
        <v>236</v>
      </c>
      <c r="B53" s="62">
        <v>0</v>
      </c>
      <c r="C53" s="62">
        <v>0</v>
      </c>
      <c r="D53" s="62">
        <v>0</v>
      </c>
      <c r="E53" s="62">
        <v>0</v>
      </c>
      <c r="F53" s="62">
        <v>0</v>
      </c>
      <c r="G53" s="62">
        <v>0</v>
      </c>
      <c r="H53" s="62">
        <v>0</v>
      </c>
      <c r="I53" s="62">
        <v>0</v>
      </c>
      <c r="J53" s="62">
        <v>0</v>
      </c>
      <c r="K53" s="62">
        <v>0</v>
      </c>
      <c r="L53" s="62">
        <v>0</v>
      </c>
    </row>
    <row r="54" spans="1:12" x14ac:dyDescent="0.25">
      <c r="A54" s="118" t="s">
        <v>215</v>
      </c>
      <c r="B54" s="62">
        <v>0</v>
      </c>
      <c r="C54" s="62">
        <v>0</v>
      </c>
      <c r="D54" s="62">
        <v>0</v>
      </c>
      <c r="E54" s="62">
        <v>0</v>
      </c>
      <c r="F54" s="62">
        <v>0</v>
      </c>
      <c r="G54" s="62">
        <v>0</v>
      </c>
      <c r="H54" s="62">
        <v>0</v>
      </c>
      <c r="I54" s="62">
        <v>0</v>
      </c>
      <c r="J54" s="62">
        <v>0</v>
      </c>
      <c r="K54" s="62">
        <v>0</v>
      </c>
      <c r="L54" s="62">
        <v>0</v>
      </c>
    </row>
    <row r="55" spans="1:12" x14ac:dyDescent="0.25">
      <c r="A55" s="118" t="s">
        <v>216</v>
      </c>
      <c r="B55" s="62">
        <v>0</v>
      </c>
      <c r="C55" s="62">
        <v>0</v>
      </c>
      <c r="D55" s="62">
        <v>26.051518116</v>
      </c>
      <c r="E55" s="62">
        <v>0</v>
      </c>
      <c r="F55" s="62">
        <v>0</v>
      </c>
      <c r="G55" s="62">
        <v>0</v>
      </c>
      <c r="H55" s="62">
        <v>0</v>
      </c>
      <c r="I55" s="62">
        <v>0</v>
      </c>
      <c r="J55" s="62">
        <v>1.410912969E-2</v>
      </c>
      <c r="K55" s="62">
        <v>0</v>
      </c>
      <c r="L55" s="62">
        <v>26.065627245689999</v>
      </c>
    </row>
    <row r="56" spans="1:12" x14ac:dyDescent="0.25">
      <c r="A56" s="90" t="s">
        <v>36</v>
      </c>
      <c r="B56" s="62">
        <v>0</v>
      </c>
      <c r="C56" s="62">
        <v>0</v>
      </c>
      <c r="D56" s="62">
        <v>0</v>
      </c>
      <c r="E56" s="62">
        <v>0</v>
      </c>
      <c r="F56" s="62">
        <v>0</v>
      </c>
      <c r="G56" s="62">
        <v>0</v>
      </c>
      <c r="H56" s="62">
        <v>0</v>
      </c>
      <c r="I56" s="62">
        <v>0</v>
      </c>
      <c r="J56" s="62">
        <v>0</v>
      </c>
      <c r="K56" s="62">
        <v>0</v>
      </c>
      <c r="L56" s="62">
        <v>0</v>
      </c>
    </row>
    <row r="57" spans="1:12" x14ac:dyDescent="0.25">
      <c r="A57" s="46" t="s">
        <v>37</v>
      </c>
      <c r="B57" s="62">
        <v>0</v>
      </c>
      <c r="C57" s="62">
        <v>0</v>
      </c>
      <c r="D57" s="62">
        <v>0</v>
      </c>
      <c r="E57" s="62">
        <v>0</v>
      </c>
      <c r="F57" s="62">
        <v>0</v>
      </c>
      <c r="G57" s="62">
        <v>0</v>
      </c>
      <c r="H57" s="62">
        <v>0</v>
      </c>
      <c r="I57" s="62">
        <v>0</v>
      </c>
      <c r="J57" s="62">
        <v>0</v>
      </c>
      <c r="K57" s="62">
        <v>0</v>
      </c>
      <c r="L57" s="62">
        <v>0</v>
      </c>
    </row>
    <row r="58" spans="1:12" x14ac:dyDescent="0.25">
      <c r="A58" s="46" t="s">
        <v>38</v>
      </c>
      <c r="B58" s="62">
        <v>0</v>
      </c>
      <c r="C58" s="62">
        <v>0</v>
      </c>
      <c r="D58" s="62">
        <v>0</v>
      </c>
      <c r="E58" s="62">
        <v>0</v>
      </c>
      <c r="F58" s="62">
        <v>0</v>
      </c>
      <c r="G58" s="62">
        <v>0</v>
      </c>
      <c r="H58" s="62">
        <v>0</v>
      </c>
      <c r="I58" s="62">
        <v>0</v>
      </c>
      <c r="J58" s="62">
        <v>0</v>
      </c>
      <c r="K58" s="62">
        <v>0</v>
      </c>
      <c r="L58" s="62">
        <v>0</v>
      </c>
    </row>
    <row r="59" spans="1:12" x14ac:dyDescent="0.25">
      <c r="A59" s="46" t="s">
        <v>9</v>
      </c>
      <c r="B59" s="62">
        <v>0</v>
      </c>
      <c r="C59" s="62">
        <v>0</v>
      </c>
      <c r="D59" s="62">
        <v>0</v>
      </c>
      <c r="E59" s="62">
        <v>0</v>
      </c>
      <c r="F59" s="62">
        <v>0</v>
      </c>
      <c r="G59" s="62">
        <v>0</v>
      </c>
      <c r="H59" s="62">
        <v>0</v>
      </c>
      <c r="I59" s="62">
        <v>0</v>
      </c>
      <c r="J59" s="62">
        <v>0</v>
      </c>
      <c r="K59" s="62">
        <v>0</v>
      </c>
      <c r="L59" s="62">
        <v>0</v>
      </c>
    </row>
    <row r="60" spans="1:12" x14ac:dyDescent="0.25">
      <c r="A60" s="67" t="s">
        <v>10</v>
      </c>
      <c r="B60" s="55">
        <v>0</v>
      </c>
      <c r="C60" s="55">
        <v>0</v>
      </c>
      <c r="D60" s="55">
        <v>26.051518116</v>
      </c>
      <c r="E60" s="55">
        <v>0</v>
      </c>
      <c r="F60" s="55">
        <v>0</v>
      </c>
      <c r="G60" s="55">
        <v>0</v>
      </c>
      <c r="H60" s="55">
        <v>0</v>
      </c>
      <c r="I60" s="55">
        <v>0</v>
      </c>
      <c r="J60" s="55">
        <v>1.410912969E-2</v>
      </c>
      <c r="K60" s="55">
        <v>0</v>
      </c>
      <c r="L60" s="55">
        <v>26.065627245689999</v>
      </c>
    </row>
    <row r="62" spans="1:12" x14ac:dyDescent="0.25">
      <c r="L62" s="86" t="s">
        <v>221</v>
      </c>
    </row>
  </sheetData>
  <hyperlinks>
    <hyperlink ref="L62" location="Contents!A1" display="To Frontpage" xr:uid="{00000000-0004-0000-0E00-000000000000}"/>
  </hyperlinks>
  <printOptions horizontalCentered="1"/>
  <pageMargins left="0.19685039370078741" right="0.19685039370078741" top="0.74803149606299213" bottom="0.74803149606299213" header="0.31496062992125984" footer="0.31496062992125984"/>
  <pageSetup paperSize="9" scale="55" orientation="portrait"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7">
    <pageSetUpPr fitToPage="1"/>
  </sheetPr>
  <dimension ref="A4:L83"/>
  <sheetViews>
    <sheetView zoomScale="85" zoomScaleNormal="85" zoomScaleSheetLayoutView="55" workbookViewId="0">
      <selection activeCell="S9" sqref="S9"/>
    </sheetView>
  </sheetViews>
  <sheetFormatPr defaultColWidth="9.140625" defaultRowHeight="15" x14ac:dyDescent="0.25"/>
  <cols>
    <col min="1" max="1" width="24" style="46" customWidth="1"/>
    <col min="2" max="10" width="14.7109375" style="46" customWidth="1"/>
    <col min="11" max="11" width="10.85546875" style="46" customWidth="1"/>
    <col min="12" max="12" width="10.7109375" style="46" customWidth="1"/>
    <col min="13" max="18" width="9.140625" style="46"/>
    <col min="19" max="19" width="9.140625" style="46" customWidth="1"/>
    <col min="20" max="16384" width="9.140625" style="46"/>
  </cols>
  <sheetData>
    <row r="4" spans="1:12" x14ac:dyDescent="0.25">
      <c r="A4" s="45"/>
      <c r="B4" s="45"/>
      <c r="C4" s="45"/>
      <c r="D4" s="45"/>
      <c r="E4" s="45"/>
      <c r="F4" s="45"/>
      <c r="G4" s="45"/>
      <c r="H4" s="45"/>
      <c r="I4" s="45"/>
      <c r="J4" s="45"/>
      <c r="K4" s="45"/>
      <c r="L4" s="45"/>
    </row>
    <row r="5" spans="1:12" ht="15.75" x14ac:dyDescent="0.25">
      <c r="A5" s="44" t="s">
        <v>188</v>
      </c>
      <c r="B5" s="45"/>
      <c r="C5" s="45"/>
      <c r="D5" s="45"/>
      <c r="E5" s="45"/>
      <c r="F5" s="45"/>
      <c r="G5" s="45"/>
      <c r="H5" s="45"/>
      <c r="I5" s="45"/>
      <c r="J5" s="45"/>
      <c r="K5" s="45"/>
      <c r="L5" s="45"/>
    </row>
    <row r="6" spans="1:12" x14ac:dyDescent="0.25">
      <c r="A6" s="65" t="s">
        <v>122</v>
      </c>
      <c r="B6" s="66"/>
      <c r="C6" s="66"/>
      <c r="D6" s="66"/>
      <c r="E6" s="66"/>
      <c r="F6" s="66"/>
      <c r="G6" s="66"/>
      <c r="H6" s="66"/>
      <c r="I6" s="66"/>
      <c r="J6" s="66"/>
      <c r="K6" s="66"/>
      <c r="L6" s="66"/>
    </row>
    <row r="7" spans="1:12" x14ac:dyDescent="0.25">
      <c r="A7" s="50"/>
      <c r="B7" s="50"/>
      <c r="C7" s="50"/>
      <c r="D7" s="50"/>
      <c r="E7" s="50"/>
      <c r="F7" s="50"/>
      <c r="G7" s="50"/>
      <c r="H7" s="50"/>
      <c r="I7" s="50"/>
      <c r="J7" s="50"/>
      <c r="K7" s="50"/>
      <c r="L7" s="50"/>
    </row>
    <row r="8" spans="1:12" ht="45" x14ac:dyDescent="0.25">
      <c r="A8" s="50"/>
      <c r="B8" s="64" t="s">
        <v>1</v>
      </c>
      <c r="C8" s="64" t="s">
        <v>2</v>
      </c>
      <c r="D8" s="64" t="s">
        <v>3</v>
      </c>
      <c r="E8" s="64" t="s">
        <v>4</v>
      </c>
      <c r="F8" s="64" t="s">
        <v>5</v>
      </c>
      <c r="G8" s="64" t="s">
        <v>6</v>
      </c>
      <c r="H8" s="64" t="s">
        <v>7</v>
      </c>
      <c r="I8" s="64" t="s">
        <v>50</v>
      </c>
      <c r="J8" s="64" t="s">
        <v>8</v>
      </c>
      <c r="K8" s="64" t="s">
        <v>9</v>
      </c>
      <c r="L8" s="89" t="s">
        <v>10</v>
      </c>
    </row>
    <row r="9" spans="1:12" x14ac:dyDescent="0.25">
      <c r="A9" s="46" t="s">
        <v>40</v>
      </c>
      <c r="B9" s="62">
        <v>0</v>
      </c>
      <c r="C9" s="62">
        <v>0</v>
      </c>
      <c r="D9" s="62">
        <v>0</v>
      </c>
      <c r="E9" s="62">
        <v>0</v>
      </c>
      <c r="F9" s="62">
        <v>0</v>
      </c>
      <c r="G9" s="62">
        <v>0</v>
      </c>
      <c r="H9" s="62">
        <v>0</v>
      </c>
      <c r="I9" s="62">
        <v>0</v>
      </c>
      <c r="J9" s="62">
        <v>0</v>
      </c>
      <c r="K9" s="62">
        <v>0</v>
      </c>
      <c r="L9" s="62">
        <v>0</v>
      </c>
    </row>
    <row r="10" spans="1:12" x14ac:dyDescent="0.25">
      <c r="A10" s="46" t="s">
        <v>140</v>
      </c>
      <c r="B10" s="62">
        <v>0</v>
      </c>
      <c r="C10" s="62">
        <v>0</v>
      </c>
      <c r="D10" s="62">
        <v>3.1866444170000001E-2</v>
      </c>
      <c r="E10" s="62">
        <v>0</v>
      </c>
      <c r="F10" s="62">
        <v>0</v>
      </c>
      <c r="G10" s="62">
        <v>0</v>
      </c>
      <c r="H10" s="62">
        <v>0</v>
      </c>
      <c r="I10" s="62">
        <v>0</v>
      </c>
      <c r="J10" s="62">
        <v>0</v>
      </c>
      <c r="K10" s="62">
        <v>0</v>
      </c>
      <c r="L10" s="62">
        <v>3.1866444170000001E-2</v>
      </c>
    </row>
    <row r="11" spans="1:12" x14ac:dyDescent="0.25">
      <c r="A11" s="46" t="s">
        <v>41</v>
      </c>
      <c r="B11" s="62">
        <v>0</v>
      </c>
      <c r="C11" s="62">
        <v>0</v>
      </c>
      <c r="D11" s="62">
        <v>9.1216127000000001E-3</v>
      </c>
      <c r="E11" s="62">
        <v>0</v>
      </c>
      <c r="F11" s="62">
        <v>0</v>
      </c>
      <c r="G11" s="62">
        <v>0</v>
      </c>
      <c r="H11" s="62">
        <v>0</v>
      </c>
      <c r="I11" s="62">
        <v>0</v>
      </c>
      <c r="J11" s="62">
        <v>0</v>
      </c>
      <c r="K11" s="62">
        <v>0</v>
      </c>
      <c r="L11" s="62">
        <v>9.1216127000000001E-3</v>
      </c>
    </row>
    <row r="12" spans="1:12" x14ac:dyDescent="0.25">
      <c r="A12" s="46" t="s">
        <v>42</v>
      </c>
      <c r="B12" s="62">
        <v>0</v>
      </c>
      <c r="C12" s="62">
        <v>0</v>
      </c>
      <c r="D12" s="62">
        <v>1.8970181118</v>
      </c>
      <c r="E12" s="62">
        <v>0</v>
      </c>
      <c r="F12" s="62">
        <v>0</v>
      </c>
      <c r="G12" s="62">
        <v>0</v>
      </c>
      <c r="H12" s="62">
        <v>0</v>
      </c>
      <c r="I12" s="62">
        <v>0</v>
      </c>
      <c r="J12" s="62">
        <v>1.410912969E-2</v>
      </c>
      <c r="K12" s="62">
        <v>0</v>
      </c>
      <c r="L12" s="62">
        <v>1.91112724149</v>
      </c>
    </row>
    <row r="13" spans="1:12" x14ac:dyDescent="0.25">
      <c r="A13" s="46" t="s">
        <v>43</v>
      </c>
      <c r="B13" s="62">
        <v>0</v>
      </c>
      <c r="C13" s="62">
        <v>0</v>
      </c>
      <c r="D13" s="62">
        <v>24.113511946999999</v>
      </c>
      <c r="E13" s="62">
        <v>0</v>
      </c>
      <c r="F13" s="62">
        <v>0</v>
      </c>
      <c r="G13" s="62">
        <v>0</v>
      </c>
      <c r="H13" s="62">
        <v>0</v>
      </c>
      <c r="I13" s="62">
        <v>0</v>
      </c>
      <c r="J13" s="62">
        <v>0</v>
      </c>
      <c r="K13" s="62">
        <v>0</v>
      </c>
      <c r="L13" s="62">
        <v>24.113511946999999</v>
      </c>
    </row>
    <row r="14" spans="1:12" x14ac:dyDescent="0.25">
      <c r="A14" s="67" t="s">
        <v>10</v>
      </c>
      <c r="B14" s="55">
        <v>0</v>
      </c>
      <c r="C14" s="55">
        <v>0</v>
      </c>
      <c r="D14" s="55">
        <v>26.05151811567</v>
      </c>
      <c r="E14" s="55">
        <v>0</v>
      </c>
      <c r="F14" s="55">
        <v>0</v>
      </c>
      <c r="G14" s="55">
        <v>0</v>
      </c>
      <c r="H14" s="55">
        <v>0</v>
      </c>
      <c r="I14" s="55">
        <v>0</v>
      </c>
      <c r="J14" s="55">
        <v>1.410912969E-2</v>
      </c>
      <c r="K14" s="55">
        <v>0</v>
      </c>
      <c r="L14" s="55">
        <v>26.065627245359998</v>
      </c>
    </row>
    <row r="15" spans="1:12" x14ac:dyDescent="0.25">
      <c r="B15" s="59"/>
      <c r="C15" s="59"/>
      <c r="D15" s="59"/>
      <c r="E15" s="59"/>
      <c r="F15" s="59"/>
      <c r="G15" s="59"/>
      <c r="H15" s="59"/>
      <c r="I15" s="59"/>
      <c r="J15" s="59"/>
      <c r="K15" s="59"/>
      <c r="L15" s="59"/>
    </row>
    <row r="16" spans="1:12" x14ac:dyDescent="0.25">
      <c r="B16" s="59"/>
      <c r="C16" s="59"/>
      <c r="D16" s="59"/>
      <c r="E16" s="59"/>
      <c r="F16" s="59"/>
      <c r="G16" s="59"/>
      <c r="H16" s="59"/>
      <c r="I16" s="59"/>
      <c r="J16" s="59"/>
      <c r="K16" s="59"/>
      <c r="L16" s="59"/>
    </row>
    <row r="19" spans="1:12" ht="15.75" x14ac:dyDescent="0.25">
      <c r="A19" s="44" t="s">
        <v>189</v>
      </c>
      <c r="B19" s="45"/>
      <c r="C19" s="45"/>
      <c r="D19" s="45"/>
      <c r="E19" s="45"/>
      <c r="F19" s="45"/>
      <c r="G19" s="45"/>
      <c r="H19" s="45"/>
      <c r="I19" s="45"/>
      <c r="J19" s="45"/>
      <c r="K19" s="45"/>
      <c r="L19" s="45"/>
    </row>
    <row r="20" spans="1:12" x14ac:dyDescent="0.25">
      <c r="A20" s="65" t="s">
        <v>123</v>
      </c>
      <c r="B20" s="66"/>
      <c r="C20" s="66"/>
      <c r="D20" s="66"/>
      <c r="E20" s="66"/>
      <c r="F20" s="66"/>
      <c r="G20" s="66"/>
      <c r="H20" s="66"/>
      <c r="I20" s="66"/>
      <c r="J20" s="66"/>
      <c r="K20" s="66"/>
      <c r="L20" s="66"/>
    </row>
    <row r="21" spans="1:12" x14ac:dyDescent="0.25">
      <c r="A21" s="50"/>
      <c r="B21" s="50"/>
      <c r="C21" s="50"/>
      <c r="D21" s="50"/>
      <c r="E21" s="50"/>
      <c r="F21" s="50"/>
      <c r="G21" s="50"/>
      <c r="H21" s="50"/>
      <c r="I21" s="50"/>
      <c r="J21" s="50"/>
      <c r="K21" s="50"/>
      <c r="L21" s="50"/>
    </row>
    <row r="22" spans="1:12" ht="45" x14ac:dyDescent="0.25">
      <c r="A22" s="50"/>
      <c r="B22" s="64" t="s">
        <v>1</v>
      </c>
      <c r="C22" s="64" t="s">
        <v>2</v>
      </c>
      <c r="D22" s="64" t="s">
        <v>3</v>
      </c>
      <c r="E22" s="64" t="s">
        <v>4</v>
      </c>
      <c r="F22" s="64" t="s">
        <v>5</v>
      </c>
      <c r="G22" s="64" t="s">
        <v>6</v>
      </c>
      <c r="H22" s="64" t="s">
        <v>7</v>
      </c>
      <c r="I22" s="64" t="s">
        <v>50</v>
      </c>
      <c r="J22" s="64" t="s">
        <v>8</v>
      </c>
      <c r="K22" s="64" t="s">
        <v>9</v>
      </c>
      <c r="L22" s="89" t="s">
        <v>10</v>
      </c>
    </row>
    <row r="23" spans="1:12" x14ac:dyDescent="0.25">
      <c r="A23" s="46" t="s">
        <v>44</v>
      </c>
      <c r="B23" s="62">
        <v>0</v>
      </c>
      <c r="C23" s="62">
        <v>0</v>
      </c>
      <c r="D23" s="62">
        <v>0</v>
      </c>
      <c r="E23" s="62">
        <v>0</v>
      </c>
      <c r="F23" s="62">
        <v>0</v>
      </c>
      <c r="G23" s="62">
        <v>0</v>
      </c>
      <c r="H23" s="62">
        <v>0</v>
      </c>
      <c r="I23" s="62">
        <v>0</v>
      </c>
      <c r="J23" s="62">
        <v>0</v>
      </c>
      <c r="K23" s="62">
        <v>0</v>
      </c>
      <c r="L23" s="62">
        <v>0</v>
      </c>
    </row>
    <row r="24" spans="1:12" x14ac:dyDescent="0.25">
      <c r="A24" s="46" t="s">
        <v>141</v>
      </c>
      <c r="B24" s="62">
        <v>0</v>
      </c>
      <c r="C24" s="62">
        <v>0</v>
      </c>
      <c r="D24" s="62">
        <v>0</v>
      </c>
      <c r="E24" s="62">
        <v>0</v>
      </c>
      <c r="F24" s="62">
        <v>0</v>
      </c>
      <c r="G24" s="62">
        <v>0</v>
      </c>
      <c r="H24" s="62">
        <v>0</v>
      </c>
      <c r="I24" s="62">
        <v>0</v>
      </c>
      <c r="J24" s="62">
        <v>0</v>
      </c>
      <c r="K24" s="62">
        <v>0</v>
      </c>
      <c r="L24" s="62">
        <v>0</v>
      </c>
    </row>
    <row r="25" spans="1:12" x14ac:dyDescent="0.25">
      <c r="A25" s="46" t="s">
        <v>45</v>
      </c>
      <c r="B25" s="62">
        <v>0</v>
      </c>
      <c r="C25" s="62">
        <v>0</v>
      </c>
      <c r="D25" s="62">
        <v>1.9452177350000002E-2</v>
      </c>
      <c r="E25" s="62">
        <v>0</v>
      </c>
      <c r="F25" s="62">
        <v>0</v>
      </c>
      <c r="G25" s="62">
        <v>0</v>
      </c>
      <c r="H25" s="62">
        <v>0</v>
      </c>
      <c r="I25" s="62">
        <v>0</v>
      </c>
      <c r="J25" s="62">
        <v>0</v>
      </c>
      <c r="K25" s="62">
        <v>0</v>
      </c>
      <c r="L25" s="62">
        <v>1.9452177350000002E-2</v>
      </c>
    </row>
    <row r="26" spans="1:12" x14ac:dyDescent="0.25">
      <c r="A26" s="46" t="s">
        <v>46</v>
      </c>
      <c r="B26" s="62">
        <v>0</v>
      </c>
      <c r="C26" s="62">
        <v>0</v>
      </c>
      <c r="D26" s="62">
        <v>0.31975119036999999</v>
      </c>
      <c r="E26" s="62">
        <v>0</v>
      </c>
      <c r="F26" s="62">
        <v>0</v>
      </c>
      <c r="G26" s="62">
        <v>0</v>
      </c>
      <c r="H26" s="62">
        <v>0</v>
      </c>
      <c r="I26" s="62">
        <v>0</v>
      </c>
      <c r="J26" s="62">
        <v>0</v>
      </c>
      <c r="K26" s="62">
        <v>0</v>
      </c>
      <c r="L26" s="62">
        <v>0.31975119036999999</v>
      </c>
    </row>
    <row r="27" spans="1:12" x14ac:dyDescent="0.25">
      <c r="A27" s="46" t="s">
        <v>48</v>
      </c>
      <c r="B27" s="62">
        <v>0</v>
      </c>
      <c r="C27" s="62">
        <v>0</v>
      </c>
      <c r="D27" s="62">
        <v>7.6875814672000002</v>
      </c>
      <c r="E27" s="62">
        <v>0</v>
      </c>
      <c r="F27" s="62">
        <v>0</v>
      </c>
      <c r="G27" s="62">
        <v>0</v>
      </c>
      <c r="H27" s="62">
        <v>0</v>
      </c>
      <c r="I27" s="62">
        <v>0</v>
      </c>
      <c r="J27" s="62">
        <v>0</v>
      </c>
      <c r="K27" s="62">
        <v>0</v>
      </c>
      <c r="L27" s="62">
        <v>7.6875814672000002</v>
      </c>
    </row>
    <row r="28" spans="1:12" x14ac:dyDescent="0.25">
      <c r="A28" s="46" t="s">
        <v>47</v>
      </c>
      <c r="B28" s="62">
        <v>0</v>
      </c>
      <c r="C28" s="62">
        <v>0</v>
      </c>
      <c r="D28" s="62">
        <v>18.024733281</v>
      </c>
      <c r="E28" s="62">
        <v>0</v>
      </c>
      <c r="F28" s="62">
        <v>0</v>
      </c>
      <c r="G28" s="62">
        <v>0</v>
      </c>
      <c r="H28" s="62">
        <v>0</v>
      </c>
      <c r="I28" s="62">
        <v>0</v>
      </c>
      <c r="J28" s="62">
        <v>1.410912969E-2</v>
      </c>
      <c r="K28" s="62">
        <v>0</v>
      </c>
      <c r="L28" s="62">
        <v>18.038842410689998</v>
      </c>
    </row>
    <row r="29" spans="1:12" x14ac:dyDescent="0.25">
      <c r="A29" s="67" t="s">
        <v>10</v>
      </c>
      <c r="B29" s="55">
        <v>0</v>
      </c>
      <c r="C29" s="55">
        <v>0</v>
      </c>
      <c r="D29" s="55">
        <v>26.05151811592</v>
      </c>
      <c r="E29" s="55">
        <v>0</v>
      </c>
      <c r="F29" s="55">
        <v>0</v>
      </c>
      <c r="G29" s="55">
        <v>0</v>
      </c>
      <c r="H29" s="55">
        <v>0</v>
      </c>
      <c r="I29" s="55">
        <v>0</v>
      </c>
      <c r="J29" s="55">
        <v>1.410912969E-2</v>
      </c>
      <c r="K29" s="55">
        <v>0</v>
      </c>
      <c r="L29" s="55">
        <v>26.065627245609999</v>
      </c>
    </row>
    <row r="34" spans="1:12" ht="15.75" x14ac:dyDescent="0.25">
      <c r="A34" s="44" t="s">
        <v>190</v>
      </c>
      <c r="B34" s="45"/>
      <c r="C34" s="45"/>
      <c r="D34" s="45"/>
      <c r="E34" s="45"/>
      <c r="F34" s="45"/>
      <c r="G34" s="45"/>
      <c r="H34" s="45"/>
      <c r="I34" s="45"/>
      <c r="J34" s="45"/>
      <c r="K34" s="45"/>
      <c r="L34" s="45"/>
    </row>
    <row r="35" spans="1:12" x14ac:dyDescent="0.25">
      <c r="A35" s="115" t="s">
        <v>237</v>
      </c>
      <c r="B35" s="66"/>
      <c r="C35" s="66"/>
      <c r="D35" s="66"/>
      <c r="E35" s="66"/>
      <c r="F35" s="66"/>
      <c r="G35" s="66"/>
      <c r="H35" s="66"/>
      <c r="I35" s="66"/>
      <c r="J35" s="66"/>
      <c r="K35" s="66"/>
      <c r="L35" s="66"/>
    </row>
    <row r="36" spans="1:12" x14ac:dyDescent="0.25">
      <c r="A36" s="50"/>
      <c r="B36" s="50"/>
      <c r="C36" s="50"/>
      <c r="D36" s="50"/>
      <c r="E36" s="50"/>
      <c r="F36" s="50"/>
      <c r="G36" s="50"/>
      <c r="H36" s="50"/>
      <c r="I36" s="50"/>
      <c r="J36" s="50"/>
      <c r="K36" s="50"/>
      <c r="L36" s="50"/>
    </row>
    <row r="37" spans="1:12" ht="45" x14ac:dyDescent="0.25">
      <c r="A37" s="50"/>
      <c r="B37" s="64" t="s">
        <v>1</v>
      </c>
      <c r="C37" s="64" t="s">
        <v>2</v>
      </c>
      <c r="D37" s="64" t="s">
        <v>3</v>
      </c>
      <c r="E37" s="64" t="s">
        <v>4</v>
      </c>
      <c r="F37" s="64" t="s">
        <v>5</v>
      </c>
      <c r="G37" s="64" t="s">
        <v>6</v>
      </c>
      <c r="H37" s="64" t="s">
        <v>7</v>
      </c>
      <c r="I37" s="64" t="s">
        <v>50</v>
      </c>
      <c r="J37" s="64" t="s">
        <v>8</v>
      </c>
      <c r="K37" s="64" t="s">
        <v>9</v>
      </c>
      <c r="L37" s="89" t="s">
        <v>10</v>
      </c>
    </row>
    <row r="38" spans="1:12" x14ac:dyDescent="0.25">
      <c r="A38" s="26" t="s">
        <v>49</v>
      </c>
      <c r="B38" s="128">
        <v>0</v>
      </c>
      <c r="C38" s="128">
        <v>0</v>
      </c>
      <c r="D38" s="128">
        <v>0</v>
      </c>
      <c r="E38" s="128">
        <v>0</v>
      </c>
      <c r="F38" s="128">
        <v>0</v>
      </c>
      <c r="G38" s="128">
        <v>0</v>
      </c>
      <c r="H38" s="128">
        <v>0</v>
      </c>
      <c r="I38" s="128">
        <v>0</v>
      </c>
      <c r="J38" s="128">
        <v>0</v>
      </c>
      <c r="K38" s="128">
        <v>0</v>
      </c>
      <c r="L38" s="129">
        <v>0</v>
      </c>
    </row>
    <row r="39" spans="1:12" x14ac:dyDescent="0.25">
      <c r="A39" s="49" t="s">
        <v>2738</v>
      </c>
    </row>
    <row r="40" spans="1:12" x14ac:dyDescent="0.25">
      <c r="I40" s="69"/>
    </row>
    <row r="44" spans="1:12" ht="15.75" x14ac:dyDescent="0.25">
      <c r="A44" s="44" t="s">
        <v>191</v>
      </c>
      <c r="B44" s="45"/>
      <c r="C44" s="45"/>
      <c r="D44" s="45"/>
      <c r="E44" s="45"/>
      <c r="F44" s="45"/>
      <c r="G44" s="45"/>
      <c r="H44" s="45"/>
      <c r="I44" s="45"/>
      <c r="J44" s="45"/>
      <c r="K44" s="45"/>
      <c r="L44" s="45"/>
    </row>
    <row r="45" spans="1:12" x14ac:dyDescent="0.25">
      <c r="A45" s="115" t="s">
        <v>174</v>
      </c>
      <c r="B45" s="66"/>
      <c r="C45" s="66"/>
      <c r="D45" s="66"/>
      <c r="E45" s="66"/>
      <c r="F45" s="66"/>
      <c r="G45" s="66"/>
      <c r="H45" s="66"/>
      <c r="I45" s="66"/>
      <c r="J45" s="66"/>
      <c r="K45" s="66"/>
      <c r="L45" s="66"/>
    </row>
    <row r="46" spans="1:12" x14ac:dyDescent="0.25">
      <c r="A46" s="50"/>
      <c r="B46" s="50"/>
      <c r="C46" s="50"/>
      <c r="D46" s="50"/>
      <c r="E46" s="50"/>
      <c r="F46" s="50"/>
      <c r="G46" s="50"/>
      <c r="H46" s="50"/>
      <c r="I46" s="50"/>
      <c r="J46" s="50"/>
      <c r="K46" s="50"/>
      <c r="L46" s="50"/>
    </row>
    <row r="47" spans="1:12" ht="45" x14ac:dyDescent="0.25">
      <c r="A47" s="50"/>
      <c r="B47" s="64" t="s">
        <v>1</v>
      </c>
      <c r="C47" s="64" t="s">
        <v>2</v>
      </c>
      <c r="D47" s="64" t="s">
        <v>3</v>
      </c>
      <c r="E47" s="64" t="s">
        <v>4</v>
      </c>
      <c r="F47" s="64" t="s">
        <v>5</v>
      </c>
      <c r="G47" s="64" t="s">
        <v>6</v>
      </c>
      <c r="H47" s="64" t="s">
        <v>7</v>
      </c>
      <c r="I47" s="64" t="s">
        <v>50</v>
      </c>
      <c r="J47" s="64" t="s">
        <v>8</v>
      </c>
      <c r="K47" s="64" t="s">
        <v>9</v>
      </c>
      <c r="L47" s="89" t="s">
        <v>10</v>
      </c>
    </row>
    <row r="48" spans="1:12" x14ac:dyDescent="0.25">
      <c r="A48" s="26" t="s">
        <v>49</v>
      </c>
      <c r="B48" s="131">
        <v>0</v>
      </c>
      <c r="C48" s="131">
        <v>0</v>
      </c>
      <c r="D48" s="131">
        <v>0</v>
      </c>
      <c r="E48" s="131">
        <v>0</v>
      </c>
      <c r="F48" s="131">
        <v>0</v>
      </c>
      <c r="G48" s="131">
        <v>0</v>
      </c>
      <c r="H48" s="131">
        <v>0</v>
      </c>
      <c r="I48" s="131">
        <v>0</v>
      </c>
      <c r="J48" s="131">
        <v>0</v>
      </c>
      <c r="K48" s="131">
        <v>0</v>
      </c>
      <c r="L48" s="132">
        <v>0</v>
      </c>
    </row>
    <row r="49" spans="1:12" x14ac:dyDescent="0.25">
      <c r="A49" s="49" t="s">
        <v>2738</v>
      </c>
    </row>
    <row r="54" spans="1:12" ht="15.75" x14ac:dyDescent="0.25">
      <c r="A54" s="44" t="s">
        <v>192</v>
      </c>
      <c r="B54" s="45"/>
      <c r="C54" s="45"/>
      <c r="D54" s="45"/>
      <c r="E54" s="45"/>
      <c r="F54" s="45"/>
      <c r="G54" s="45"/>
      <c r="H54" s="45"/>
      <c r="I54" s="45"/>
      <c r="J54" s="45"/>
      <c r="K54" s="45"/>
      <c r="L54" s="45"/>
    </row>
    <row r="55" spans="1:12" x14ac:dyDescent="0.25">
      <c r="A55" s="115" t="s">
        <v>157</v>
      </c>
      <c r="B55" s="66"/>
      <c r="C55" s="66"/>
      <c r="D55" s="66"/>
      <c r="E55" s="66"/>
      <c r="F55" s="66"/>
      <c r="G55" s="66"/>
      <c r="H55" s="66"/>
      <c r="I55" s="66"/>
      <c r="J55" s="66"/>
      <c r="K55" s="66"/>
      <c r="L55" s="66"/>
    </row>
    <row r="56" spans="1:12" x14ac:dyDescent="0.25">
      <c r="A56" s="50"/>
      <c r="B56" s="50"/>
      <c r="C56" s="50"/>
      <c r="D56" s="50"/>
      <c r="E56" s="50"/>
      <c r="F56" s="50"/>
      <c r="G56" s="50"/>
      <c r="H56" s="50"/>
      <c r="I56" s="50"/>
      <c r="J56" s="50"/>
      <c r="K56" s="50"/>
      <c r="L56" s="50"/>
    </row>
    <row r="57" spans="1:12" ht="45" x14ac:dyDescent="0.25">
      <c r="A57" s="50"/>
      <c r="B57" s="64" t="s">
        <v>1</v>
      </c>
      <c r="C57" s="64" t="s">
        <v>2</v>
      </c>
      <c r="D57" s="64" t="s">
        <v>3</v>
      </c>
      <c r="E57" s="64" t="s">
        <v>4</v>
      </c>
      <c r="F57" s="64" t="s">
        <v>5</v>
      </c>
      <c r="G57" s="64" t="s">
        <v>6</v>
      </c>
      <c r="H57" s="64" t="s">
        <v>7</v>
      </c>
      <c r="I57" s="64" t="s">
        <v>50</v>
      </c>
      <c r="J57" s="64" t="s">
        <v>8</v>
      </c>
      <c r="K57" s="64" t="s">
        <v>9</v>
      </c>
      <c r="L57" s="89" t="s">
        <v>10</v>
      </c>
    </row>
    <row r="58" spans="1:12" x14ac:dyDescent="0.25">
      <c r="A58" s="90" t="s">
        <v>218</v>
      </c>
      <c r="B58" s="133">
        <v>0</v>
      </c>
      <c r="C58" s="133">
        <v>0</v>
      </c>
      <c r="D58" s="133">
        <v>0</v>
      </c>
      <c r="E58" s="133">
        <v>0</v>
      </c>
      <c r="F58" s="133">
        <v>0</v>
      </c>
      <c r="G58" s="133">
        <v>0</v>
      </c>
      <c r="H58" s="133">
        <v>0</v>
      </c>
      <c r="I58" s="133">
        <v>0</v>
      </c>
      <c r="J58" s="133">
        <v>0</v>
      </c>
      <c r="K58" s="133">
        <v>0</v>
      </c>
      <c r="L58" s="133">
        <v>0</v>
      </c>
    </row>
    <row r="59" spans="1:12" x14ac:dyDescent="0.25">
      <c r="A59" s="90" t="s">
        <v>219</v>
      </c>
      <c r="B59" s="133">
        <v>0</v>
      </c>
      <c r="C59" s="133">
        <v>0</v>
      </c>
      <c r="D59" s="133">
        <v>0</v>
      </c>
      <c r="E59" s="133">
        <v>0</v>
      </c>
      <c r="F59" s="133">
        <v>0</v>
      </c>
      <c r="G59" s="133">
        <v>0</v>
      </c>
      <c r="H59" s="133">
        <v>0</v>
      </c>
      <c r="I59" s="133">
        <v>0</v>
      </c>
      <c r="J59" s="133">
        <v>0</v>
      </c>
      <c r="K59" s="133">
        <v>0</v>
      </c>
      <c r="L59" s="133">
        <v>0</v>
      </c>
    </row>
    <row r="60" spans="1:12" x14ac:dyDescent="0.25">
      <c r="A60" s="90" t="s">
        <v>220</v>
      </c>
      <c r="B60" s="133">
        <v>0</v>
      </c>
      <c r="C60" s="133">
        <v>0</v>
      </c>
      <c r="D60" s="133">
        <v>0</v>
      </c>
      <c r="E60" s="133">
        <v>0</v>
      </c>
      <c r="F60" s="133">
        <v>0</v>
      </c>
      <c r="G60" s="133">
        <v>0</v>
      </c>
      <c r="H60" s="133">
        <v>0</v>
      </c>
      <c r="I60" s="133">
        <v>0</v>
      </c>
      <c r="J60" s="133">
        <v>0</v>
      </c>
      <c r="K60" s="133">
        <v>0</v>
      </c>
      <c r="L60" s="133">
        <v>0</v>
      </c>
    </row>
    <row r="61" spans="1:12" x14ac:dyDescent="0.25">
      <c r="A61" s="90" t="s">
        <v>150</v>
      </c>
      <c r="B61" s="133">
        <v>0</v>
      </c>
      <c r="C61" s="133">
        <v>0</v>
      </c>
      <c r="D61" s="133">
        <v>0</v>
      </c>
      <c r="E61" s="133">
        <v>0</v>
      </c>
      <c r="F61" s="133">
        <v>0</v>
      </c>
      <c r="G61" s="133">
        <v>0</v>
      </c>
      <c r="H61" s="133">
        <v>0</v>
      </c>
      <c r="I61" s="133">
        <v>0</v>
      </c>
      <c r="J61" s="133">
        <v>0</v>
      </c>
      <c r="K61" s="133">
        <v>0</v>
      </c>
      <c r="L61" s="133">
        <v>0</v>
      </c>
    </row>
    <row r="62" spans="1:12" x14ac:dyDescent="0.25">
      <c r="A62" s="90" t="s">
        <v>151</v>
      </c>
      <c r="B62" s="133">
        <v>0</v>
      </c>
      <c r="C62" s="133">
        <v>0</v>
      </c>
      <c r="D62" s="133">
        <v>0</v>
      </c>
      <c r="E62" s="133">
        <v>0</v>
      </c>
      <c r="F62" s="133">
        <v>0</v>
      </c>
      <c r="G62" s="133">
        <v>0</v>
      </c>
      <c r="H62" s="133">
        <v>0</v>
      </c>
      <c r="I62" s="133">
        <v>0</v>
      </c>
      <c r="J62" s="133">
        <v>0</v>
      </c>
      <c r="K62" s="133">
        <v>0</v>
      </c>
      <c r="L62" s="133">
        <v>0</v>
      </c>
    </row>
    <row r="63" spans="1:12" x14ac:dyDescent="0.25">
      <c r="A63" s="95" t="s">
        <v>152</v>
      </c>
      <c r="B63" s="134">
        <v>0</v>
      </c>
      <c r="C63" s="134">
        <v>0</v>
      </c>
      <c r="D63" s="134">
        <v>0</v>
      </c>
      <c r="E63" s="134">
        <v>0</v>
      </c>
      <c r="F63" s="134">
        <v>0</v>
      </c>
      <c r="G63" s="134">
        <v>0</v>
      </c>
      <c r="H63" s="134">
        <v>0</v>
      </c>
      <c r="I63" s="134">
        <v>0</v>
      </c>
      <c r="J63" s="134">
        <v>0</v>
      </c>
      <c r="K63" s="134">
        <v>0</v>
      </c>
      <c r="L63" s="134">
        <v>0</v>
      </c>
    </row>
    <row r="68" spans="1:12" ht="15.75" x14ac:dyDescent="0.25">
      <c r="A68" s="44" t="s">
        <v>193</v>
      </c>
      <c r="B68" s="45"/>
      <c r="C68" s="45"/>
      <c r="D68" s="45"/>
      <c r="E68" s="45"/>
      <c r="F68" s="45"/>
      <c r="G68" s="45"/>
      <c r="H68" s="45"/>
      <c r="I68" s="45"/>
      <c r="J68" s="45"/>
      <c r="K68" s="45"/>
      <c r="L68" s="45"/>
    </row>
    <row r="69" spans="1:12" x14ac:dyDescent="0.25">
      <c r="A69" s="115" t="s">
        <v>153</v>
      </c>
      <c r="B69" s="66"/>
      <c r="C69" s="66"/>
      <c r="D69" s="66"/>
      <c r="E69" s="66"/>
      <c r="F69" s="66"/>
      <c r="G69" s="66"/>
      <c r="H69" s="66"/>
      <c r="I69" s="66"/>
      <c r="J69" s="66"/>
      <c r="K69" s="66"/>
      <c r="L69" s="66"/>
    </row>
    <row r="70" spans="1:12" x14ac:dyDescent="0.25">
      <c r="A70" s="50"/>
      <c r="B70" s="50"/>
      <c r="C70" s="50"/>
      <c r="D70" s="50"/>
      <c r="E70" s="50"/>
      <c r="F70" s="50"/>
      <c r="G70" s="50"/>
      <c r="H70" s="50"/>
      <c r="I70" s="50"/>
      <c r="J70" s="50"/>
      <c r="K70" s="50"/>
      <c r="L70" s="50"/>
    </row>
    <row r="71" spans="1:12" ht="45" x14ac:dyDescent="0.25">
      <c r="A71" s="50"/>
      <c r="B71" s="64" t="s">
        <v>1</v>
      </c>
      <c r="C71" s="64" t="s">
        <v>2</v>
      </c>
      <c r="D71" s="64" t="s">
        <v>3</v>
      </c>
      <c r="E71" s="64" t="s">
        <v>4</v>
      </c>
      <c r="F71" s="64" t="s">
        <v>5</v>
      </c>
      <c r="G71" s="64" t="s">
        <v>6</v>
      </c>
      <c r="H71" s="64" t="s">
        <v>7</v>
      </c>
      <c r="I71" s="64" t="s">
        <v>50</v>
      </c>
      <c r="J71" s="64" t="s">
        <v>8</v>
      </c>
      <c r="K71" s="64" t="s">
        <v>9</v>
      </c>
      <c r="L71" s="89" t="s">
        <v>10</v>
      </c>
    </row>
    <row r="72" spans="1:12" x14ac:dyDescent="0.25">
      <c r="A72" s="26" t="s">
        <v>154</v>
      </c>
      <c r="B72" s="130">
        <v>0</v>
      </c>
      <c r="C72" s="130">
        <v>0</v>
      </c>
      <c r="D72" s="130">
        <v>0</v>
      </c>
      <c r="E72" s="130">
        <v>0</v>
      </c>
      <c r="F72" s="130">
        <v>0</v>
      </c>
      <c r="G72" s="130">
        <v>0</v>
      </c>
      <c r="H72" s="130">
        <v>0</v>
      </c>
      <c r="I72" s="130">
        <v>0</v>
      </c>
      <c r="J72" s="130">
        <v>0</v>
      </c>
      <c r="K72" s="130">
        <v>0</v>
      </c>
      <c r="L72" s="116">
        <v>0</v>
      </c>
    </row>
    <row r="77" spans="1:12" ht="15.75" x14ac:dyDescent="0.25">
      <c r="A77" s="44" t="s">
        <v>194</v>
      </c>
      <c r="B77" s="45"/>
      <c r="C77" s="45"/>
      <c r="D77" s="45"/>
      <c r="E77" s="45"/>
      <c r="F77" s="45"/>
      <c r="G77" s="45"/>
      <c r="H77" s="45"/>
      <c r="I77" s="45"/>
      <c r="J77" s="45"/>
      <c r="K77" s="45"/>
      <c r="L77" s="45"/>
    </row>
    <row r="78" spans="1:12" x14ac:dyDescent="0.25">
      <c r="A78" s="115" t="s">
        <v>155</v>
      </c>
      <c r="B78" s="66"/>
      <c r="C78" s="66"/>
      <c r="D78" s="66"/>
      <c r="E78" s="66"/>
      <c r="F78" s="66"/>
      <c r="G78" s="66"/>
      <c r="H78" s="66"/>
      <c r="I78" s="66"/>
      <c r="J78" s="66"/>
      <c r="K78" s="66"/>
      <c r="L78" s="66"/>
    </row>
    <row r="79" spans="1:12" x14ac:dyDescent="0.25">
      <c r="A79" s="50"/>
      <c r="B79" s="50"/>
      <c r="C79" s="50"/>
      <c r="D79" s="50"/>
      <c r="E79" s="50"/>
      <c r="F79" s="50"/>
      <c r="G79" s="50"/>
      <c r="H79" s="50"/>
      <c r="I79" s="50"/>
      <c r="J79" s="50"/>
      <c r="K79" s="50"/>
      <c r="L79" s="50"/>
    </row>
    <row r="80" spans="1:12" ht="45" x14ac:dyDescent="0.25">
      <c r="A80" s="50"/>
      <c r="B80" s="64" t="s">
        <v>1</v>
      </c>
      <c r="C80" s="64" t="s">
        <v>2</v>
      </c>
      <c r="D80" s="64" t="s">
        <v>3</v>
      </c>
      <c r="E80" s="64" t="s">
        <v>4</v>
      </c>
      <c r="F80" s="64" t="s">
        <v>5</v>
      </c>
      <c r="G80" s="64" t="s">
        <v>6</v>
      </c>
      <c r="H80" s="64" t="s">
        <v>7</v>
      </c>
      <c r="I80" s="64" t="s">
        <v>50</v>
      </c>
      <c r="J80" s="64" t="s">
        <v>8</v>
      </c>
      <c r="K80" s="64" t="s">
        <v>9</v>
      </c>
      <c r="L80" s="89" t="s">
        <v>10</v>
      </c>
    </row>
    <row r="81" spans="1:12" x14ac:dyDescent="0.25">
      <c r="A81" s="26" t="s">
        <v>156</v>
      </c>
      <c r="B81" s="119">
        <v>0</v>
      </c>
      <c r="C81" s="119">
        <v>0</v>
      </c>
      <c r="D81" s="119">
        <v>0</v>
      </c>
      <c r="E81" s="119">
        <v>0</v>
      </c>
      <c r="F81" s="119">
        <v>0</v>
      </c>
      <c r="G81" s="119">
        <v>0</v>
      </c>
      <c r="H81" s="119">
        <v>0</v>
      </c>
      <c r="I81" s="119">
        <v>0</v>
      </c>
      <c r="J81" s="119">
        <v>0</v>
      </c>
      <c r="K81" s="119">
        <v>0</v>
      </c>
      <c r="L81" s="120">
        <v>0</v>
      </c>
    </row>
    <row r="82" spans="1:12" x14ac:dyDescent="0.25">
      <c r="A82" s="49"/>
    </row>
    <row r="83" spans="1:12" x14ac:dyDescent="0.25">
      <c r="L83" s="86" t="s">
        <v>221</v>
      </c>
    </row>
  </sheetData>
  <hyperlinks>
    <hyperlink ref="L83" location="Contents!A1" display="To Frontpage" xr:uid="{00000000-0004-0000-0F00-000000000000}"/>
  </hyperlinks>
  <printOptions horizontalCentered="1"/>
  <pageMargins left="0.19685039370078741" right="0.19685039370078741" top="0.59055118110236227" bottom="0.59055118110236227" header="0.31496062992125984" footer="0.31496062992125984"/>
  <pageSetup paperSize="9" scale="55" orientation="portrait" r:id="rId1"/>
  <headerFooter scaleWithDoc="0"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2">
    <pageSetUpPr fitToPage="1"/>
  </sheetPr>
  <dimension ref="A7:C45"/>
  <sheetViews>
    <sheetView zoomScale="85" zoomScaleNormal="85" workbookViewId="0">
      <selection activeCell="C85" sqref="C85"/>
    </sheetView>
  </sheetViews>
  <sheetFormatPr defaultColWidth="9.140625" defaultRowHeight="15" x14ac:dyDescent="0.25"/>
  <cols>
    <col min="1" max="1" width="66.140625" style="45" customWidth="1"/>
    <col min="2" max="2" width="68.140625" style="45" customWidth="1"/>
    <col min="3" max="3" width="74.42578125" style="45" customWidth="1"/>
    <col min="4" max="16384" width="9.140625" style="45"/>
  </cols>
  <sheetData>
    <row r="7" spans="1:3" ht="15.75" x14ac:dyDescent="0.25">
      <c r="A7" s="151" t="s">
        <v>244</v>
      </c>
      <c r="B7" s="57"/>
      <c r="C7" s="57"/>
    </row>
    <row r="8" spans="1:3" x14ac:dyDescent="0.25">
      <c r="A8" s="152" t="s">
        <v>143</v>
      </c>
      <c r="B8" s="153" t="s">
        <v>245</v>
      </c>
      <c r="C8" s="154" t="s">
        <v>246</v>
      </c>
    </row>
    <row r="9" spans="1:3" x14ac:dyDescent="0.25">
      <c r="A9" s="155"/>
      <c r="B9" s="156"/>
      <c r="C9" s="157"/>
    </row>
    <row r="10" spans="1:3" x14ac:dyDescent="0.25">
      <c r="A10" s="67" t="s">
        <v>247</v>
      </c>
      <c r="B10" s="158"/>
      <c r="C10" s="158"/>
    </row>
    <row r="11" spans="1:3" ht="30" x14ac:dyDescent="0.25">
      <c r="A11" s="10" t="s">
        <v>248</v>
      </c>
      <c r="B11" s="10" t="s">
        <v>249</v>
      </c>
      <c r="C11" s="541"/>
    </row>
    <row r="12" spans="1:3" x14ac:dyDescent="0.25">
      <c r="A12" s="27"/>
      <c r="B12" s="10"/>
      <c r="C12" s="541"/>
    </row>
    <row r="13" spans="1:3" ht="45" x14ac:dyDescent="0.25">
      <c r="A13" s="27"/>
      <c r="B13" s="10" t="s">
        <v>250</v>
      </c>
      <c r="C13" s="541"/>
    </row>
    <row r="14" spans="1:3" ht="30" x14ac:dyDescent="0.25">
      <c r="A14" s="17" t="s">
        <v>251</v>
      </c>
      <c r="B14" s="10" t="s">
        <v>252</v>
      </c>
      <c r="C14" s="541"/>
    </row>
    <row r="15" spans="1:3" x14ac:dyDescent="0.25">
      <c r="A15" s="17"/>
      <c r="B15" s="159" t="s">
        <v>253</v>
      </c>
      <c r="C15" s="541"/>
    </row>
    <row r="16" spans="1:3" ht="30" x14ac:dyDescent="0.25">
      <c r="A16" s="17" t="s">
        <v>254</v>
      </c>
      <c r="B16" s="159" t="s">
        <v>255</v>
      </c>
      <c r="C16" s="541"/>
    </row>
    <row r="17" spans="1:3" x14ac:dyDescent="0.25">
      <c r="A17" s="160"/>
      <c r="B17" s="159" t="s">
        <v>256</v>
      </c>
      <c r="C17" s="541"/>
    </row>
    <row r="18" spans="1:3" x14ac:dyDescent="0.25">
      <c r="A18" s="160"/>
      <c r="B18" s="159" t="s">
        <v>257</v>
      </c>
      <c r="C18" s="541"/>
    </row>
    <row r="19" spans="1:3" x14ac:dyDescent="0.25">
      <c r="A19" s="160"/>
      <c r="B19" s="159" t="s">
        <v>258</v>
      </c>
      <c r="C19" s="541"/>
    </row>
    <row r="20" spans="1:3" x14ac:dyDescent="0.25">
      <c r="A20" s="160"/>
      <c r="B20" s="159" t="s">
        <v>259</v>
      </c>
      <c r="C20" s="541"/>
    </row>
    <row r="21" spans="1:3" x14ac:dyDescent="0.25">
      <c r="A21" s="160"/>
      <c r="B21" s="159" t="s">
        <v>260</v>
      </c>
      <c r="C21" s="541"/>
    </row>
    <row r="22" spans="1:3" ht="29.25" x14ac:dyDescent="0.25">
      <c r="A22" s="160"/>
      <c r="B22" s="159" t="s">
        <v>261</v>
      </c>
      <c r="C22" s="541"/>
    </row>
    <row r="23" spans="1:3" x14ac:dyDescent="0.25">
      <c r="A23" s="160"/>
      <c r="B23" s="159" t="s">
        <v>262</v>
      </c>
      <c r="C23" s="541"/>
    </row>
    <row r="24" spans="1:3" x14ac:dyDescent="0.25">
      <c r="A24" s="160"/>
      <c r="B24" s="159" t="s">
        <v>263</v>
      </c>
      <c r="C24" s="541"/>
    </row>
    <row r="25" spans="1:3" x14ac:dyDescent="0.25">
      <c r="A25" s="160"/>
      <c r="B25" s="159" t="s">
        <v>264</v>
      </c>
      <c r="C25" s="541"/>
    </row>
    <row r="26" spans="1:3" x14ac:dyDescent="0.25">
      <c r="A26" s="160"/>
      <c r="B26" s="159" t="s">
        <v>265</v>
      </c>
      <c r="C26" s="541"/>
    </row>
    <row r="27" spans="1:3" x14ac:dyDescent="0.25">
      <c r="A27" s="160"/>
      <c r="B27" s="159"/>
      <c r="C27" s="10"/>
    </row>
    <row r="28" spans="1:3" x14ac:dyDescent="0.25">
      <c r="A28" s="67" t="s">
        <v>266</v>
      </c>
      <c r="B28" s="51"/>
      <c r="C28" s="51"/>
    </row>
    <row r="29" spans="1:3" ht="30" x14ac:dyDescent="0.25">
      <c r="A29" s="540" t="s">
        <v>267</v>
      </c>
      <c r="B29" s="10" t="s">
        <v>268</v>
      </c>
      <c r="C29" s="541"/>
    </row>
    <row r="30" spans="1:3" x14ac:dyDescent="0.25">
      <c r="A30" s="540"/>
      <c r="B30" s="10"/>
      <c r="C30" s="541"/>
    </row>
    <row r="31" spans="1:3" ht="30" x14ac:dyDescent="0.25">
      <c r="A31" s="540"/>
      <c r="B31" s="10" t="s">
        <v>269</v>
      </c>
      <c r="C31" s="541"/>
    </row>
    <row r="32" spans="1:3" x14ac:dyDescent="0.25">
      <c r="A32" s="540"/>
      <c r="B32" s="11"/>
      <c r="C32" s="541"/>
    </row>
    <row r="33" spans="1:3" x14ac:dyDescent="0.25">
      <c r="A33" s="540"/>
      <c r="B33" s="11" t="s">
        <v>270</v>
      </c>
      <c r="C33" s="541"/>
    </row>
    <row r="34" spans="1:3" ht="30" x14ac:dyDescent="0.25">
      <c r="A34" s="540" t="s">
        <v>271</v>
      </c>
      <c r="B34" s="10" t="s">
        <v>272</v>
      </c>
      <c r="C34" s="541"/>
    </row>
    <row r="35" spans="1:3" x14ac:dyDescent="0.25">
      <c r="A35" s="540"/>
      <c r="B35" s="10"/>
      <c r="C35" s="541"/>
    </row>
    <row r="36" spans="1:3" x14ac:dyDescent="0.25">
      <c r="A36" s="540"/>
      <c r="B36" s="11" t="s">
        <v>273</v>
      </c>
      <c r="C36" s="541"/>
    </row>
    <row r="37" spans="1:3" ht="30" x14ac:dyDescent="0.25">
      <c r="A37" s="540" t="s">
        <v>274</v>
      </c>
      <c r="B37" s="10" t="s">
        <v>275</v>
      </c>
      <c r="C37" s="541"/>
    </row>
    <row r="38" spans="1:3" x14ac:dyDescent="0.25">
      <c r="A38" s="540"/>
      <c r="B38" s="10"/>
      <c r="C38" s="541"/>
    </row>
    <row r="39" spans="1:3" x14ac:dyDescent="0.25">
      <c r="A39" s="540"/>
      <c r="B39" s="11" t="s">
        <v>276</v>
      </c>
      <c r="C39" s="541"/>
    </row>
    <row r="40" spans="1:3" ht="30" x14ac:dyDescent="0.25">
      <c r="A40" s="540" t="s">
        <v>277</v>
      </c>
      <c r="B40" s="10" t="s">
        <v>278</v>
      </c>
      <c r="C40" s="541"/>
    </row>
    <row r="41" spans="1:3" x14ac:dyDescent="0.25">
      <c r="A41" s="540"/>
      <c r="B41" s="10"/>
      <c r="C41" s="541"/>
    </row>
    <row r="42" spans="1:3" ht="30" x14ac:dyDescent="0.25">
      <c r="A42" s="540"/>
      <c r="B42" s="11" t="s">
        <v>279</v>
      </c>
      <c r="C42" s="541"/>
    </row>
    <row r="43" spans="1:3" ht="45" x14ac:dyDescent="0.25">
      <c r="A43" s="17" t="s">
        <v>280</v>
      </c>
      <c r="B43" s="10" t="s">
        <v>281</v>
      </c>
      <c r="C43" s="10"/>
    </row>
    <row r="44" spans="1:3" ht="15.75" x14ac:dyDescent="0.25">
      <c r="A44" s="161"/>
      <c r="B44" s="162"/>
      <c r="C44" s="162"/>
    </row>
    <row r="45" spans="1:3" x14ac:dyDescent="0.25">
      <c r="C45" s="86" t="s">
        <v>221</v>
      </c>
    </row>
  </sheetData>
  <mergeCells count="10">
    <mergeCell ref="A37:A39"/>
    <mergeCell ref="C37:C39"/>
    <mergeCell ref="A40:A42"/>
    <mergeCell ref="C40:C42"/>
    <mergeCell ref="C11:C13"/>
    <mergeCell ref="C14:C26"/>
    <mergeCell ref="A29:A33"/>
    <mergeCell ref="C29:C33"/>
    <mergeCell ref="A34:A36"/>
    <mergeCell ref="C34:C36"/>
  </mergeCells>
  <hyperlinks>
    <hyperlink ref="C45" location="Contents!A1" display="To Frontpage" xr:uid="{00000000-0004-0000-1000-000000000000}"/>
  </hyperlinks>
  <printOptions horizontalCentered="1"/>
  <pageMargins left="0.19685039370078741" right="0.19685039370078741" top="0.74803149606299213" bottom="0.74803149606299213" header="0.31496062992125984" footer="0.31496062992125984"/>
  <pageSetup paperSize="9" scale="48" fitToHeight="0" orientation="portrait" r:id="rId1"/>
  <headerFooter scaleWithDoc="0"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3">
    <pageSetUpPr fitToPage="1"/>
  </sheetPr>
  <dimension ref="A7:O58"/>
  <sheetViews>
    <sheetView showGridLines="0" zoomScale="85" zoomScaleNormal="85" workbookViewId="0">
      <selection activeCell="I6" sqref="I6"/>
    </sheetView>
  </sheetViews>
  <sheetFormatPr defaultColWidth="9.140625" defaultRowHeight="15" x14ac:dyDescent="0.25"/>
  <cols>
    <col min="1" max="1" width="42.28515625" style="45" customWidth="1"/>
    <col min="2" max="3" width="9.140625" style="45" customWidth="1"/>
    <col min="4" max="5" width="9.7109375" style="45" bestFit="1" customWidth="1"/>
    <col min="6" max="6" width="10.42578125" style="45" bestFit="1" customWidth="1"/>
    <col min="7" max="14" width="9.140625" style="45"/>
    <col min="15" max="15" width="9.140625" style="45" customWidth="1"/>
    <col min="16" max="16384" width="9.140625" style="45"/>
  </cols>
  <sheetData>
    <row r="7" spans="1:15" ht="15.75" x14ac:dyDescent="0.25">
      <c r="A7" s="163" t="s">
        <v>282</v>
      </c>
      <c r="B7" s="164"/>
      <c r="C7" s="164"/>
      <c r="D7" s="165"/>
      <c r="E7" s="165"/>
      <c r="F7" s="165"/>
      <c r="G7" s="165"/>
      <c r="H7" s="165"/>
      <c r="I7" s="165"/>
      <c r="J7" s="165"/>
      <c r="K7" s="165"/>
      <c r="L7" s="165"/>
      <c r="M7" s="165"/>
      <c r="N7" s="165"/>
      <c r="O7" s="165"/>
    </row>
    <row r="8" spans="1:15" x14ac:dyDescent="0.25">
      <c r="A8" s="166" t="s">
        <v>283</v>
      </c>
      <c r="B8" s="543" t="s">
        <v>284</v>
      </c>
      <c r="C8" s="543"/>
      <c r="D8" s="543"/>
      <c r="E8" s="543"/>
      <c r="F8" s="543"/>
      <c r="G8" s="543"/>
      <c r="H8" s="543"/>
      <c r="I8" s="543"/>
      <c r="J8" s="543"/>
      <c r="K8" s="543"/>
      <c r="L8" s="543"/>
      <c r="M8" s="543"/>
      <c r="N8" s="543"/>
      <c r="O8" s="543"/>
    </row>
    <row r="9" spans="1:15" x14ac:dyDescent="0.25">
      <c r="A9" s="166"/>
      <c r="B9" s="544" t="s">
        <v>285</v>
      </c>
      <c r="C9" s="544"/>
      <c r="D9" s="544"/>
      <c r="E9" s="544"/>
      <c r="F9" s="544"/>
      <c r="G9" s="544"/>
      <c r="H9" s="544"/>
      <c r="I9" s="544"/>
      <c r="J9" s="544"/>
      <c r="K9" s="544"/>
      <c r="L9" s="544"/>
      <c r="M9" s="544"/>
      <c r="N9" s="544"/>
      <c r="O9" s="544"/>
    </row>
    <row r="10" spans="1:15" ht="15.75" thickBot="1" x14ac:dyDescent="0.3">
      <c r="A10" s="167"/>
      <c r="B10" s="168"/>
      <c r="C10" s="168"/>
      <c r="D10" s="165"/>
      <c r="E10" s="165"/>
      <c r="F10" s="165"/>
      <c r="G10" s="165"/>
      <c r="H10" s="165"/>
      <c r="I10" s="165"/>
      <c r="J10" s="165"/>
      <c r="K10" s="165"/>
      <c r="L10" s="165"/>
      <c r="M10" s="165"/>
      <c r="N10" s="165"/>
      <c r="O10" s="165"/>
    </row>
    <row r="11" spans="1:15" ht="15.75" thickBot="1" x14ac:dyDescent="0.3">
      <c r="A11" s="169" t="s">
        <v>286</v>
      </c>
      <c r="B11" s="545"/>
      <c r="C11" s="546"/>
      <c r="D11" s="546"/>
      <c r="E11" s="546"/>
      <c r="F11" s="546"/>
      <c r="G11" s="546"/>
      <c r="H11" s="546"/>
      <c r="I11" s="546"/>
      <c r="J11" s="546"/>
      <c r="K11" s="546"/>
      <c r="L11" s="546"/>
      <c r="M11" s="546"/>
      <c r="N11" s="546"/>
      <c r="O11" s="547"/>
    </row>
    <row r="12" spans="1:15" x14ac:dyDescent="0.25">
      <c r="A12" s="170" t="s">
        <v>287</v>
      </c>
      <c r="B12" s="548"/>
      <c r="C12" s="548"/>
      <c r="D12" s="548"/>
      <c r="E12" s="548"/>
      <c r="F12" s="548"/>
      <c r="G12" s="548"/>
      <c r="H12" s="548"/>
      <c r="I12" s="548"/>
      <c r="J12" s="548"/>
      <c r="K12" s="548"/>
      <c r="L12" s="548"/>
      <c r="M12" s="548"/>
      <c r="N12" s="548"/>
      <c r="O12" s="549"/>
    </row>
    <row r="13" spans="1:15" x14ac:dyDescent="0.25">
      <c r="A13" s="171" t="s">
        <v>288</v>
      </c>
      <c r="B13" s="550"/>
      <c r="C13" s="550"/>
      <c r="D13" s="550"/>
      <c r="E13" s="550"/>
      <c r="F13" s="550"/>
      <c r="G13" s="550"/>
      <c r="H13" s="550"/>
      <c r="I13" s="550"/>
      <c r="J13" s="550"/>
      <c r="K13" s="550"/>
      <c r="L13" s="550"/>
      <c r="M13" s="550"/>
      <c r="N13" s="550"/>
      <c r="O13" s="551"/>
    </row>
    <row r="14" spans="1:15" ht="15.75" thickBot="1" x14ac:dyDescent="0.3">
      <c r="A14" s="172"/>
      <c r="B14" s="552"/>
      <c r="C14" s="552"/>
      <c r="D14" s="552"/>
      <c r="E14" s="552"/>
      <c r="F14" s="552"/>
      <c r="G14" s="552"/>
      <c r="H14" s="552"/>
      <c r="I14" s="552"/>
      <c r="J14" s="552"/>
      <c r="K14" s="552"/>
      <c r="L14" s="552"/>
      <c r="M14" s="552"/>
      <c r="N14" s="552"/>
      <c r="O14" s="553"/>
    </row>
    <row r="15" spans="1:15" ht="15" customHeight="1" thickBot="1" x14ac:dyDescent="0.3">
      <c r="A15" s="169" t="s">
        <v>289</v>
      </c>
      <c r="B15" s="554" t="s">
        <v>290</v>
      </c>
      <c r="C15" s="554"/>
      <c r="D15" s="554"/>
      <c r="E15" s="554"/>
      <c r="F15" s="554"/>
      <c r="G15" s="554"/>
      <c r="H15" s="554"/>
      <c r="I15" s="554"/>
      <c r="J15" s="554"/>
      <c r="K15" s="554"/>
      <c r="L15" s="554"/>
      <c r="M15" s="554"/>
      <c r="N15" s="554"/>
      <c r="O15" s="555"/>
    </row>
    <row r="16" spans="1:15" ht="231.75" customHeight="1" thickBot="1" x14ac:dyDescent="0.3">
      <c r="A16" s="172" t="s">
        <v>291</v>
      </c>
      <c r="B16" s="556" t="s">
        <v>292</v>
      </c>
      <c r="C16" s="557"/>
      <c r="D16" s="557"/>
      <c r="E16" s="557"/>
      <c r="F16" s="557"/>
      <c r="G16" s="557"/>
      <c r="H16" s="557"/>
      <c r="I16" s="557"/>
      <c r="J16" s="557"/>
      <c r="K16" s="557"/>
      <c r="L16" s="557"/>
      <c r="M16" s="557"/>
      <c r="N16" s="557"/>
      <c r="O16" s="558"/>
    </row>
    <row r="17" spans="1:15" ht="15" customHeight="1" x14ac:dyDescent="0.25">
      <c r="A17" s="173"/>
      <c r="B17" s="174"/>
      <c r="C17" s="175"/>
      <c r="D17" s="175"/>
      <c r="E17" s="175"/>
      <c r="F17" s="175"/>
      <c r="G17" s="175"/>
      <c r="H17" s="175"/>
      <c r="I17" s="175"/>
      <c r="J17" s="175"/>
      <c r="K17" s="175"/>
      <c r="L17" s="175"/>
      <c r="M17" s="175"/>
      <c r="N17" s="175"/>
      <c r="O17" s="176"/>
    </row>
    <row r="18" spans="1:15" x14ac:dyDescent="0.25">
      <c r="A18" s="177"/>
      <c r="B18" s="178"/>
      <c r="C18" s="179"/>
      <c r="D18" s="179"/>
      <c r="E18" s="179"/>
      <c r="F18" s="179"/>
      <c r="G18" s="179"/>
      <c r="H18" s="179"/>
      <c r="I18" s="179"/>
      <c r="J18" s="179"/>
      <c r="K18" s="179"/>
      <c r="L18" s="179"/>
      <c r="M18" s="179"/>
      <c r="N18" s="179"/>
      <c r="O18" s="180"/>
    </row>
    <row r="19" spans="1:15" x14ac:dyDescent="0.25">
      <c r="A19" s="542" t="s">
        <v>293</v>
      </c>
      <c r="B19" s="181" t="s">
        <v>294</v>
      </c>
      <c r="C19" s="182"/>
      <c r="D19" s="182"/>
      <c r="E19" s="182"/>
      <c r="F19" s="182"/>
      <c r="G19" s="182"/>
      <c r="H19" s="182"/>
      <c r="I19" s="182"/>
      <c r="J19" s="182"/>
      <c r="K19" s="182"/>
      <c r="L19" s="182"/>
      <c r="M19" s="182"/>
      <c r="N19" s="182"/>
      <c r="O19" s="183"/>
    </row>
    <row r="20" spans="1:15" x14ac:dyDescent="0.25">
      <c r="A20" s="542"/>
      <c r="B20" s="184"/>
      <c r="C20" s="185"/>
      <c r="D20" s="185"/>
      <c r="E20" s="185"/>
      <c r="F20" s="185"/>
      <c r="G20" s="185"/>
      <c r="H20" s="185"/>
      <c r="I20" s="185"/>
      <c r="J20" s="185"/>
      <c r="K20" s="185"/>
      <c r="L20" s="185"/>
      <c r="M20" s="185"/>
      <c r="N20" s="185"/>
      <c r="O20" s="186"/>
    </row>
    <row r="21" spans="1:15" x14ac:dyDescent="0.25">
      <c r="A21" s="542"/>
      <c r="B21" s="187" t="s">
        <v>295</v>
      </c>
      <c r="C21" s="188"/>
      <c r="D21" s="189"/>
      <c r="E21" s="190"/>
      <c r="F21" s="188"/>
      <c r="G21" s="188"/>
      <c r="H21" s="188"/>
      <c r="I21" s="188"/>
      <c r="J21" s="188"/>
      <c r="K21" s="188"/>
      <c r="L21" s="188"/>
      <c r="M21" s="188"/>
      <c r="N21" s="188"/>
      <c r="O21" s="191"/>
    </row>
    <row r="22" spans="1:15" x14ac:dyDescent="0.25">
      <c r="A22" s="177"/>
      <c r="B22" s="192" t="s">
        <v>296</v>
      </c>
      <c r="C22" s="188"/>
      <c r="D22" s="189"/>
      <c r="E22" s="190"/>
      <c r="F22" s="188"/>
      <c r="G22" s="188"/>
      <c r="H22" s="188"/>
      <c r="I22" s="188"/>
      <c r="J22" s="188"/>
      <c r="K22" s="188"/>
      <c r="L22" s="188"/>
      <c r="M22" s="188"/>
      <c r="N22" s="188"/>
      <c r="O22" s="191"/>
    </row>
    <row r="23" spans="1:15" x14ac:dyDescent="0.25">
      <c r="A23" s="173"/>
      <c r="B23" s="193"/>
      <c r="C23" s="188"/>
      <c r="D23" s="189"/>
      <c r="E23" s="190"/>
      <c r="F23" s="188"/>
      <c r="G23" s="188"/>
      <c r="H23" s="188"/>
      <c r="I23" s="188"/>
      <c r="J23" s="188"/>
      <c r="K23" s="188"/>
      <c r="L23" s="188"/>
      <c r="M23" s="188"/>
      <c r="N23" s="188"/>
      <c r="O23" s="191"/>
    </row>
    <row r="24" spans="1:15" ht="15" customHeight="1" x14ac:dyDescent="0.25">
      <c r="A24" s="173"/>
      <c r="B24" s="194"/>
      <c r="C24" s="364" t="s">
        <v>297</v>
      </c>
      <c r="D24" s="195"/>
      <c r="E24" s="195"/>
      <c r="F24" s="195"/>
      <c r="G24" s="195"/>
      <c r="H24" s="195"/>
      <c r="I24" s="195"/>
      <c r="J24" s="195"/>
      <c r="K24" s="195"/>
      <c r="L24" s="188"/>
      <c r="M24" s="188"/>
      <c r="N24" s="188"/>
      <c r="O24" s="191"/>
    </row>
    <row r="25" spans="1:15" x14ac:dyDescent="0.25">
      <c r="A25" s="173"/>
      <c r="B25" s="194"/>
      <c r="C25" s="188"/>
      <c r="D25" s="188"/>
      <c r="E25" s="188"/>
      <c r="F25" s="188"/>
      <c r="G25" s="188"/>
      <c r="H25" s="188"/>
      <c r="I25" s="188"/>
      <c r="J25" s="188"/>
      <c r="K25" s="188"/>
      <c r="L25" s="188"/>
      <c r="M25" s="188"/>
      <c r="N25" s="188"/>
      <c r="O25" s="191"/>
    </row>
    <row r="26" spans="1:15" ht="15.75" thickBot="1" x14ac:dyDescent="0.3">
      <c r="A26" s="173"/>
      <c r="B26" s="196" t="s">
        <v>298</v>
      </c>
      <c r="C26" s="197" t="s">
        <v>299</v>
      </c>
      <c r="D26" s="197" t="s">
        <v>300</v>
      </c>
      <c r="E26" s="197" t="s">
        <v>301</v>
      </c>
      <c r="F26" s="197" t="s">
        <v>302</v>
      </c>
      <c r="G26" s="197" t="s">
        <v>303</v>
      </c>
      <c r="H26" s="197" t="s">
        <v>304</v>
      </c>
      <c r="I26" s="197" t="s">
        <v>305</v>
      </c>
      <c r="J26" s="197" t="s">
        <v>306</v>
      </c>
      <c r="K26" s="197" t="s">
        <v>307</v>
      </c>
      <c r="L26" s="188"/>
      <c r="M26" s="188"/>
      <c r="N26" s="188"/>
      <c r="O26" s="191"/>
    </row>
    <row r="27" spans="1:15" x14ac:dyDescent="0.25">
      <c r="A27" s="173"/>
      <c r="B27" s="198">
        <v>266666.66666666669</v>
      </c>
      <c r="C27" s="199">
        <v>266666.66666666669</v>
      </c>
      <c r="D27" s="199">
        <v>266666.66666666669</v>
      </c>
      <c r="E27" s="199">
        <v>133333.33333333334</v>
      </c>
      <c r="F27" s="199">
        <v>66666.666666666672</v>
      </c>
      <c r="G27" s="200" t="s">
        <v>308</v>
      </c>
      <c r="H27" s="200" t="s">
        <v>308</v>
      </c>
      <c r="I27" s="200" t="s">
        <v>308</v>
      </c>
      <c r="J27" s="200" t="s">
        <v>308</v>
      </c>
      <c r="K27" s="200" t="s">
        <v>308</v>
      </c>
      <c r="L27" s="188"/>
      <c r="M27" s="188"/>
      <c r="N27" s="188"/>
      <c r="O27" s="191"/>
    </row>
    <row r="28" spans="1:15" x14ac:dyDescent="0.25">
      <c r="A28" s="173"/>
      <c r="B28" s="198"/>
      <c r="C28" s="199"/>
      <c r="D28" s="199"/>
      <c r="E28" s="199"/>
      <c r="F28" s="199"/>
      <c r="G28" s="200"/>
      <c r="H28" s="200"/>
      <c r="I28" s="200"/>
      <c r="J28" s="200"/>
      <c r="K28" s="200"/>
      <c r="L28" s="188"/>
      <c r="M28" s="188"/>
      <c r="N28" s="188"/>
      <c r="O28" s="191"/>
    </row>
    <row r="29" spans="1:15" x14ac:dyDescent="0.25">
      <c r="A29" s="173"/>
      <c r="B29" s="198"/>
      <c r="C29" s="199"/>
      <c r="D29" s="199"/>
      <c r="E29" s="199"/>
      <c r="F29" s="199"/>
      <c r="G29" s="200"/>
      <c r="H29" s="200"/>
      <c r="I29" s="200"/>
      <c r="J29" s="200"/>
      <c r="K29" s="200"/>
      <c r="L29" s="188"/>
      <c r="M29" s="188"/>
      <c r="N29" s="188"/>
      <c r="O29" s="191"/>
    </row>
    <row r="30" spans="1:15" x14ac:dyDescent="0.25">
      <c r="A30" s="173"/>
      <c r="B30" s="198"/>
      <c r="C30" s="199"/>
      <c r="D30" s="199"/>
      <c r="E30" s="199"/>
      <c r="F30" s="199"/>
      <c r="G30" s="200"/>
      <c r="H30" s="200"/>
      <c r="I30" s="200"/>
      <c r="J30" s="200"/>
      <c r="K30" s="200"/>
      <c r="L30" s="188"/>
      <c r="M30" s="188"/>
      <c r="N30" s="188"/>
      <c r="O30" s="191"/>
    </row>
    <row r="31" spans="1:15" x14ac:dyDescent="0.25">
      <c r="A31" s="173"/>
      <c r="B31" s="194" t="s">
        <v>309</v>
      </c>
      <c r="C31" s="199"/>
      <c r="D31" s="199"/>
      <c r="E31" s="199"/>
      <c r="F31" s="199"/>
      <c r="G31" s="200"/>
      <c r="H31" s="200"/>
      <c r="I31" s="200"/>
      <c r="J31" s="200"/>
      <c r="K31" s="200"/>
      <c r="L31" s="188"/>
      <c r="M31" s="188"/>
      <c r="N31" s="188"/>
      <c r="O31" s="191"/>
    </row>
    <row r="32" spans="1:15" x14ac:dyDescent="0.25">
      <c r="A32" s="173"/>
      <c r="B32" s="194"/>
      <c r="C32" s="199"/>
      <c r="D32" s="199"/>
      <c r="E32" s="199"/>
      <c r="F32" s="199"/>
      <c r="G32" s="200"/>
      <c r="H32" s="200"/>
      <c r="I32" s="200"/>
      <c r="J32" s="200"/>
      <c r="K32" s="200"/>
      <c r="L32" s="188"/>
      <c r="M32" s="188"/>
      <c r="N32" s="188"/>
      <c r="O32" s="191"/>
    </row>
    <row r="33" spans="1:15" x14ac:dyDescent="0.25">
      <c r="A33" s="173"/>
      <c r="B33" s="187" t="s">
        <v>295</v>
      </c>
      <c r="C33" s="188"/>
      <c r="D33" s="188"/>
      <c r="E33" s="188"/>
      <c r="F33" s="188"/>
      <c r="G33" s="188"/>
      <c r="H33" s="188"/>
      <c r="I33" s="188"/>
      <c r="J33" s="188"/>
      <c r="K33" s="188"/>
      <c r="L33" s="188"/>
      <c r="M33" s="188"/>
      <c r="N33" s="188"/>
      <c r="O33" s="191"/>
    </row>
    <row r="34" spans="1:15" x14ac:dyDescent="0.25">
      <c r="A34" s="173"/>
      <c r="B34" s="192" t="s">
        <v>310</v>
      </c>
      <c r="C34" s="188"/>
      <c r="D34" s="188"/>
      <c r="E34" s="188"/>
      <c r="F34" s="188"/>
      <c r="G34" s="188"/>
      <c r="H34" s="188"/>
      <c r="I34" s="188"/>
      <c r="J34" s="188"/>
      <c r="K34" s="188"/>
      <c r="L34" s="188"/>
      <c r="M34" s="188"/>
      <c r="N34" s="188"/>
      <c r="O34" s="191"/>
    </row>
    <row r="35" spans="1:15" x14ac:dyDescent="0.25">
      <c r="A35" s="173"/>
      <c r="B35" s="194" t="s">
        <v>311</v>
      </c>
      <c r="C35" s="201"/>
      <c r="D35" s="201"/>
      <c r="E35" s="201"/>
      <c r="F35" s="201"/>
      <c r="G35" s="201"/>
      <c r="H35" s="201"/>
      <c r="I35" s="201"/>
      <c r="J35" s="201"/>
      <c r="K35" s="201"/>
      <c r="L35" s="188"/>
      <c r="M35" s="188"/>
      <c r="N35" s="188"/>
      <c r="O35" s="191"/>
    </row>
    <row r="36" spans="1:15" x14ac:dyDescent="0.25">
      <c r="A36" s="173"/>
      <c r="B36" s="202"/>
      <c r="C36" s="201"/>
      <c r="D36" s="201"/>
      <c r="E36" s="201"/>
      <c r="F36" s="201"/>
      <c r="G36" s="201"/>
      <c r="H36" s="201"/>
      <c r="I36" s="201"/>
      <c r="J36" s="201"/>
      <c r="K36" s="201"/>
      <c r="L36" s="188"/>
      <c r="M36" s="188"/>
      <c r="N36" s="188"/>
      <c r="O36" s="191"/>
    </row>
    <row r="37" spans="1:15" ht="15" customHeight="1" x14ac:dyDescent="0.25">
      <c r="A37" s="173"/>
      <c r="B37" s="194"/>
      <c r="C37" s="364" t="s">
        <v>297</v>
      </c>
      <c r="D37" s="195"/>
      <c r="E37" s="195"/>
      <c r="F37" s="195"/>
      <c r="G37" s="195"/>
      <c r="H37" s="195"/>
      <c r="I37" s="195"/>
      <c r="J37" s="195"/>
      <c r="K37" s="195"/>
      <c r="L37" s="188"/>
      <c r="M37" s="188"/>
      <c r="N37" s="188"/>
      <c r="O37" s="191"/>
    </row>
    <row r="38" spans="1:15" x14ac:dyDescent="0.25">
      <c r="A38" s="173"/>
      <c r="B38" s="194"/>
      <c r="C38" s="188"/>
      <c r="D38" s="188"/>
      <c r="E38" s="188"/>
      <c r="F38" s="188"/>
      <c r="G38" s="188"/>
      <c r="H38" s="188"/>
      <c r="I38" s="188"/>
      <c r="J38" s="188"/>
      <c r="K38" s="188"/>
      <c r="L38" s="188"/>
      <c r="M38" s="188"/>
      <c r="N38" s="188"/>
      <c r="O38" s="191"/>
    </row>
    <row r="39" spans="1:15" ht="15.75" thickBot="1" x14ac:dyDescent="0.3">
      <c r="A39" s="173"/>
      <c r="B39" s="196" t="s">
        <v>298</v>
      </c>
      <c r="C39" s="197" t="s">
        <v>299</v>
      </c>
      <c r="D39" s="197" t="s">
        <v>300</v>
      </c>
      <c r="E39" s="197" t="s">
        <v>301</v>
      </c>
      <c r="F39" s="197" t="s">
        <v>302</v>
      </c>
      <c r="G39" s="197" t="s">
        <v>303</v>
      </c>
      <c r="H39" s="197" t="s">
        <v>304</v>
      </c>
      <c r="I39" s="197" t="s">
        <v>305</v>
      </c>
      <c r="J39" s="197" t="s">
        <v>306</v>
      </c>
      <c r="K39" s="197" t="s">
        <v>307</v>
      </c>
      <c r="L39" s="188"/>
      <c r="M39" s="188"/>
      <c r="N39" s="188"/>
      <c r="O39" s="191"/>
    </row>
    <row r="40" spans="1:15" x14ac:dyDescent="0.25">
      <c r="A40" s="173"/>
      <c r="B40" s="203" t="s">
        <v>308</v>
      </c>
      <c r="C40" s="200" t="s">
        <v>308</v>
      </c>
      <c r="D40" s="204">
        <v>571428.57142857148</v>
      </c>
      <c r="E40" s="204">
        <v>285714.28571428574</v>
      </c>
      <c r="F40" s="204">
        <v>142857.14285714287</v>
      </c>
      <c r="G40" s="200" t="s">
        <v>308</v>
      </c>
      <c r="H40" s="200" t="s">
        <v>308</v>
      </c>
      <c r="I40" s="200" t="s">
        <v>308</v>
      </c>
      <c r="J40" s="200" t="s">
        <v>308</v>
      </c>
      <c r="K40" s="200" t="s">
        <v>308</v>
      </c>
      <c r="L40" s="188"/>
      <c r="M40" s="188"/>
      <c r="N40" s="188"/>
      <c r="O40" s="191"/>
    </row>
    <row r="41" spans="1:15" x14ac:dyDescent="0.25">
      <c r="A41" s="173"/>
      <c r="B41" s="194"/>
      <c r="C41" s="188"/>
      <c r="D41" s="188"/>
      <c r="E41" s="188"/>
      <c r="F41" s="188"/>
      <c r="G41" s="188"/>
      <c r="H41" s="188"/>
      <c r="I41" s="188"/>
      <c r="J41" s="188"/>
      <c r="K41" s="188"/>
      <c r="L41" s="188"/>
      <c r="M41" s="188"/>
      <c r="N41" s="188"/>
      <c r="O41" s="191"/>
    </row>
    <row r="42" spans="1:15" x14ac:dyDescent="0.25">
      <c r="A42" s="173"/>
      <c r="B42" s="194"/>
      <c r="C42" s="188"/>
      <c r="D42" s="188"/>
      <c r="E42" s="188"/>
      <c r="F42" s="188"/>
      <c r="G42" s="188"/>
      <c r="H42" s="188"/>
      <c r="I42" s="188"/>
      <c r="J42" s="188"/>
      <c r="K42" s="188"/>
      <c r="L42" s="188"/>
      <c r="M42" s="188"/>
      <c r="N42" s="188"/>
      <c r="O42" s="191"/>
    </row>
    <row r="43" spans="1:15" x14ac:dyDescent="0.25">
      <c r="A43" s="173"/>
      <c r="B43" s="194" t="s">
        <v>312</v>
      </c>
      <c r="C43" s="188"/>
      <c r="D43" s="188"/>
      <c r="E43" s="188"/>
      <c r="F43" s="188"/>
      <c r="G43" s="188"/>
      <c r="H43" s="188"/>
      <c r="I43" s="188"/>
      <c r="J43" s="188"/>
      <c r="K43" s="188"/>
      <c r="L43" s="188"/>
      <c r="M43" s="188"/>
      <c r="N43" s="188"/>
      <c r="O43" s="191"/>
    </row>
    <row r="44" spans="1:15" x14ac:dyDescent="0.25">
      <c r="A44" s="173"/>
      <c r="B44" s="194"/>
      <c r="C44" s="188"/>
      <c r="D44" s="188"/>
      <c r="E44" s="188"/>
      <c r="F44" s="188"/>
      <c r="G44" s="188"/>
      <c r="H44" s="188"/>
      <c r="I44" s="188"/>
      <c r="J44" s="188"/>
      <c r="K44" s="188"/>
      <c r="L44" s="188"/>
      <c r="M44" s="188"/>
      <c r="N44" s="188"/>
      <c r="O44" s="191"/>
    </row>
    <row r="45" spans="1:15" x14ac:dyDescent="0.25">
      <c r="A45" s="173"/>
      <c r="B45" s="187" t="s">
        <v>295</v>
      </c>
      <c r="C45" s="188"/>
      <c r="D45" s="188"/>
      <c r="E45" s="188"/>
      <c r="F45" s="188"/>
      <c r="G45" s="188"/>
      <c r="H45" s="188"/>
      <c r="I45" s="188"/>
      <c r="J45" s="188"/>
      <c r="K45" s="188"/>
      <c r="L45" s="188"/>
      <c r="M45" s="188"/>
      <c r="N45" s="188"/>
      <c r="O45" s="191"/>
    </row>
    <row r="46" spans="1:15" x14ac:dyDescent="0.25">
      <c r="A46" s="173"/>
      <c r="B46" s="194" t="s">
        <v>313</v>
      </c>
      <c r="C46" s="188"/>
      <c r="D46" s="188"/>
      <c r="E46" s="188"/>
      <c r="F46" s="188"/>
      <c r="G46" s="188"/>
      <c r="H46" s="188"/>
      <c r="I46" s="188"/>
      <c r="J46" s="188"/>
      <c r="K46" s="188"/>
      <c r="L46" s="188"/>
      <c r="M46" s="188"/>
      <c r="N46" s="188"/>
      <c r="O46" s="191"/>
    </row>
    <row r="47" spans="1:15" x14ac:dyDescent="0.25">
      <c r="A47" s="173"/>
      <c r="B47" s="192" t="s">
        <v>314</v>
      </c>
      <c r="C47" s="201"/>
      <c r="D47" s="201"/>
      <c r="E47" s="201"/>
      <c r="F47" s="201"/>
      <c r="G47" s="201"/>
      <c r="H47" s="201"/>
      <c r="I47" s="201"/>
      <c r="J47" s="201"/>
      <c r="K47" s="201"/>
      <c r="L47" s="188"/>
      <c r="M47" s="188"/>
      <c r="N47" s="188"/>
      <c r="O47" s="191"/>
    </row>
    <row r="48" spans="1:15" x14ac:dyDescent="0.25">
      <c r="A48" s="173"/>
      <c r="B48" s="192"/>
      <c r="C48" s="201"/>
      <c r="D48" s="201"/>
      <c r="E48" s="201"/>
      <c r="F48" s="201"/>
      <c r="G48" s="201"/>
      <c r="H48" s="201"/>
      <c r="I48" s="201"/>
      <c r="J48" s="201"/>
      <c r="K48" s="201"/>
      <c r="L48" s="188"/>
      <c r="M48" s="188"/>
      <c r="N48" s="188"/>
      <c r="O48" s="191"/>
    </row>
    <row r="49" spans="1:15" x14ac:dyDescent="0.25">
      <c r="A49" s="173"/>
      <c r="B49" s="205"/>
      <c r="C49" s="206"/>
      <c r="D49" s="189"/>
      <c r="E49" s="189"/>
      <c r="F49" s="201"/>
      <c r="G49" s="201"/>
      <c r="H49" s="201"/>
      <c r="I49" s="201"/>
      <c r="J49" s="201"/>
      <c r="K49" s="201"/>
      <c r="L49" s="188"/>
      <c r="M49" s="188"/>
      <c r="N49" s="188"/>
      <c r="O49" s="191"/>
    </row>
    <row r="50" spans="1:15" x14ac:dyDescent="0.25">
      <c r="A50" s="173"/>
      <c r="B50" s="202"/>
      <c r="C50" s="201"/>
      <c r="D50" s="201"/>
      <c r="E50" s="201"/>
      <c r="F50" s="201"/>
      <c r="G50" s="201"/>
      <c r="H50" s="201"/>
      <c r="I50" s="201"/>
      <c r="J50" s="201"/>
      <c r="K50" s="201"/>
      <c r="L50" s="188"/>
      <c r="M50" s="188"/>
      <c r="N50" s="188"/>
      <c r="O50" s="191"/>
    </row>
    <row r="51" spans="1:15" ht="15" customHeight="1" x14ac:dyDescent="0.25">
      <c r="A51" s="173"/>
      <c r="B51" s="194"/>
      <c r="C51" s="364" t="s">
        <v>315</v>
      </c>
      <c r="D51" s="195"/>
      <c r="E51" s="195"/>
      <c r="F51" s="195"/>
      <c r="G51" s="195"/>
      <c r="H51" s="195"/>
      <c r="I51" s="195"/>
      <c r="J51" s="195"/>
      <c r="K51" s="195"/>
      <c r="L51" s="188"/>
      <c r="M51" s="188"/>
      <c r="N51" s="188"/>
      <c r="O51" s="191"/>
    </row>
    <row r="52" spans="1:15" x14ac:dyDescent="0.25">
      <c r="A52" s="173"/>
      <c r="B52" s="194"/>
      <c r="C52" s="188"/>
      <c r="D52" s="188"/>
      <c r="E52" s="188"/>
      <c r="F52" s="188"/>
      <c r="G52" s="188"/>
      <c r="H52" s="188"/>
      <c r="I52" s="188"/>
      <c r="J52" s="188"/>
      <c r="K52" s="188"/>
      <c r="L52" s="188"/>
      <c r="M52" s="188"/>
      <c r="N52" s="188"/>
      <c r="O52" s="191"/>
    </row>
    <row r="53" spans="1:15" ht="15.75" thickBot="1" x14ac:dyDescent="0.3">
      <c r="A53" s="173"/>
      <c r="B53" s="196" t="s">
        <v>298</v>
      </c>
      <c r="C53" s="197" t="s">
        <v>299</v>
      </c>
      <c r="D53" s="197" t="s">
        <v>300</v>
      </c>
      <c r="E53" s="197" t="s">
        <v>301</v>
      </c>
      <c r="F53" s="197" t="s">
        <v>302</v>
      </c>
      <c r="G53" s="197" t="s">
        <v>303</v>
      </c>
      <c r="H53" s="197" t="s">
        <v>304</v>
      </c>
      <c r="I53" s="197" t="s">
        <v>305</v>
      </c>
      <c r="J53" s="197" t="s">
        <v>306</v>
      </c>
      <c r="K53" s="197" t="s">
        <v>307</v>
      </c>
      <c r="L53" s="188"/>
      <c r="M53" s="188"/>
      <c r="N53" s="188"/>
      <c r="O53" s="191"/>
    </row>
    <row r="54" spans="1:15" x14ac:dyDescent="0.25">
      <c r="A54" s="173"/>
      <c r="B54" s="203" t="s">
        <v>308</v>
      </c>
      <c r="C54" s="200" t="s">
        <v>308</v>
      </c>
      <c r="D54" s="200" t="s">
        <v>308</v>
      </c>
      <c r="E54" s="200" t="s">
        <v>308</v>
      </c>
      <c r="F54" s="190">
        <v>1000000</v>
      </c>
      <c r="G54" s="200" t="s">
        <v>308</v>
      </c>
      <c r="H54" s="200" t="s">
        <v>308</v>
      </c>
      <c r="I54" s="200" t="s">
        <v>308</v>
      </c>
      <c r="J54" s="200" t="s">
        <v>308</v>
      </c>
      <c r="K54" s="200" t="s">
        <v>308</v>
      </c>
      <c r="L54" s="188"/>
      <c r="M54" s="188"/>
      <c r="N54" s="188"/>
      <c r="O54" s="191"/>
    </row>
    <row r="55" spans="1:15" x14ac:dyDescent="0.25">
      <c r="A55" s="173"/>
      <c r="B55" s="194"/>
      <c r="C55" s="188"/>
      <c r="D55" s="188"/>
      <c r="E55" s="188"/>
      <c r="F55" s="188"/>
      <c r="G55" s="188"/>
      <c r="H55" s="188"/>
      <c r="I55" s="188"/>
      <c r="J55" s="188"/>
      <c r="K55" s="188"/>
      <c r="L55" s="188"/>
      <c r="M55" s="188"/>
      <c r="N55" s="188"/>
      <c r="O55" s="191"/>
    </row>
    <row r="56" spans="1:15" ht="15" customHeight="1" thickBot="1" x14ac:dyDescent="0.3">
      <c r="A56" s="207"/>
      <c r="B56" s="208"/>
      <c r="C56" s="209"/>
      <c r="D56" s="209"/>
      <c r="E56" s="209"/>
      <c r="F56" s="209"/>
      <c r="G56" s="209"/>
      <c r="H56" s="209"/>
      <c r="I56" s="209"/>
      <c r="J56" s="209"/>
      <c r="K56" s="209"/>
      <c r="L56" s="209"/>
      <c r="M56" s="209"/>
      <c r="N56" s="209"/>
      <c r="O56" s="210"/>
    </row>
    <row r="57" spans="1:15" ht="15.75" x14ac:dyDescent="0.25">
      <c r="A57" s="161"/>
      <c r="B57" s="162"/>
      <c r="C57" s="162"/>
    </row>
    <row r="58" spans="1:15" x14ac:dyDescent="0.25">
      <c r="O58" s="86" t="s">
        <v>221</v>
      </c>
    </row>
  </sheetData>
  <mergeCells count="7">
    <mergeCell ref="A19:A21"/>
    <mergeCell ref="B8:O8"/>
    <mergeCell ref="B9:O9"/>
    <mergeCell ref="B11:O11"/>
    <mergeCell ref="B12:O14"/>
    <mergeCell ref="B15:O15"/>
    <mergeCell ref="B16:O16"/>
  </mergeCells>
  <hyperlinks>
    <hyperlink ref="O58" location="Contents!A1" display="To Frontpage" xr:uid="{00000000-0004-0000-1100-000000000000}"/>
    <hyperlink ref="B15:C15" r:id="rId1" display="Legal framework for valuation and LTV-calculation follow the rules of the Danish FSA - Bekendtgørelse nr. 687 af 20. juni 2007" xr:uid="{00000000-0004-0000-1100-000001000000}"/>
  </hyperlinks>
  <printOptions horizontalCentered="1"/>
  <pageMargins left="0.19685039370078741" right="0.19685039370078741" top="0.74803149606299213" bottom="0.74803149606299213" header="0.31496062992125984" footer="0.31496062992125984"/>
  <pageSetup paperSize="9" scale="58" fitToHeight="0" orientation="portrait" r:id="rId2"/>
  <headerFooter scaleWithDoc="0" alignWithMargins="0"/>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14">
    <pageSetUpPr fitToPage="1"/>
  </sheetPr>
  <dimension ref="A1:C77"/>
  <sheetViews>
    <sheetView zoomScale="70" zoomScaleNormal="70" workbookViewId="0">
      <selection activeCell="C72" sqref="C72"/>
    </sheetView>
  </sheetViews>
  <sheetFormatPr defaultColWidth="9.140625" defaultRowHeight="15" x14ac:dyDescent="0.25"/>
  <cols>
    <col min="1" max="2" width="68.140625" style="46" customWidth="1"/>
    <col min="3" max="3" width="77.7109375" style="46" customWidth="1"/>
    <col min="4" max="16384" width="9.140625" style="46"/>
  </cols>
  <sheetData>
    <row r="1" spans="1:3" s="211" customFormat="1" x14ac:dyDescent="0.25"/>
    <row r="2" spans="1:3" s="211" customFormat="1" x14ac:dyDescent="0.25"/>
    <row r="3" spans="1:3" s="211" customFormat="1" x14ac:dyDescent="0.25"/>
    <row r="4" spans="1:3" s="211" customFormat="1" x14ac:dyDescent="0.25"/>
    <row r="5" spans="1:3" s="211" customFormat="1" x14ac:dyDescent="0.25"/>
    <row r="6" spans="1:3" s="211" customFormat="1" ht="16.5" thickBot="1" x14ac:dyDescent="0.3">
      <c r="A6" s="212" t="s">
        <v>316</v>
      </c>
    </row>
    <row r="7" spans="1:3" s="211" customFormat="1" ht="15.75" thickBot="1" x14ac:dyDescent="0.3">
      <c r="A7" s="213" t="s">
        <v>176</v>
      </c>
      <c r="B7" s="561" t="s">
        <v>245</v>
      </c>
      <c r="C7" s="562"/>
    </row>
    <row r="8" spans="1:3" s="211" customFormat="1" ht="15.75" thickBot="1" x14ac:dyDescent="0.3">
      <c r="A8" s="214" t="s">
        <v>317</v>
      </c>
      <c r="B8" s="563"/>
      <c r="C8" s="564"/>
    </row>
    <row r="9" spans="1:3" s="211" customFormat="1" x14ac:dyDescent="0.25">
      <c r="A9" s="215" t="s">
        <v>53</v>
      </c>
      <c r="B9" s="565" t="s">
        <v>318</v>
      </c>
      <c r="C9" s="566"/>
    </row>
    <row r="10" spans="1:3" s="211" customFormat="1" x14ac:dyDescent="0.25">
      <c r="A10" s="216" t="s">
        <v>124</v>
      </c>
      <c r="B10" s="559" t="s">
        <v>319</v>
      </c>
      <c r="C10" s="560"/>
    </row>
    <row r="11" spans="1:3" s="211" customFormat="1" x14ac:dyDescent="0.25">
      <c r="A11" s="216" t="s">
        <v>55</v>
      </c>
      <c r="B11" s="559" t="s">
        <v>320</v>
      </c>
      <c r="C11" s="560"/>
    </row>
    <row r="12" spans="1:3" s="211" customFormat="1" x14ac:dyDescent="0.25">
      <c r="A12" s="216" t="s">
        <v>56</v>
      </c>
      <c r="B12" s="559" t="s">
        <v>321</v>
      </c>
      <c r="C12" s="560"/>
    </row>
    <row r="13" spans="1:3" s="211" customFormat="1" x14ac:dyDescent="0.25">
      <c r="A13" s="216" t="s">
        <v>125</v>
      </c>
      <c r="B13" s="559" t="s">
        <v>322</v>
      </c>
      <c r="C13" s="560"/>
    </row>
    <row r="14" spans="1:3" s="211" customFormat="1" x14ac:dyDescent="0.25">
      <c r="A14" s="216" t="s">
        <v>57</v>
      </c>
      <c r="B14" s="559" t="s">
        <v>323</v>
      </c>
      <c r="C14" s="560"/>
    </row>
    <row r="15" spans="1:3" s="211" customFormat="1" x14ac:dyDescent="0.25">
      <c r="A15" s="216" t="s">
        <v>177</v>
      </c>
      <c r="B15" s="569" t="s">
        <v>324</v>
      </c>
      <c r="C15" s="570"/>
    </row>
    <row r="16" spans="1:3" s="211" customFormat="1" x14ac:dyDescent="0.25">
      <c r="A16" s="216" t="s">
        <v>126</v>
      </c>
      <c r="B16" s="559" t="s">
        <v>325</v>
      </c>
      <c r="C16" s="560"/>
    </row>
    <row r="17" spans="1:3" s="211" customFormat="1" x14ac:dyDescent="0.25">
      <c r="A17" s="217" t="s">
        <v>127</v>
      </c>
      <c r="B17" s="559" t="s">
        <v>326</v>
      </c>
      <c r="C17" s="560"/>
    </row>
    <row r="18" spans="1:3" s="211" customFormat="1" ht="30" customHeight="1" x14ac:dyDescent="0.25">
      <c r="A18" s="216" t="s">
        <v>128</v>
      </c>
      <c r="B18" s="571" t="s">
        <v>327</v>
      </c>
      <c r="C18" s="572"/>
    </row>
    <row r="19" spans="1:3" s="211" customFormat="1" x14ac:dyDescent="0.25">
      <c r="A19" s="218" t="s">
        <v>129</v>
      </c>
      <c r="B19" s="559" t="s">
        <v>328</v>
      </c>
      <c r="C19" s="560"/>
    </row>
    <row r="20" spans="1:3" s="211" customFormat="1" x14ac:dyDescent="0.25">
      <c r="A20" s="216" t="s">
        <v>60</v>
      </c>
      <c r="B20" s="559" t="s">
        <v>329</v>
      </c>
      <c r="C20" s="560"/>
    </row>
    <row r="21" spans="1:3" s="211" customFormat="1" x14ac:dyDescent="0.25">
      <c r="A21" s="216" t="s">
        <v>131</v>
      </c>
      <c r="B21" s="559" t="s">
        <v>330</v>
      </c>
      <c r="C21" s="560"/>
    </row>
    <row r="22" spans="1:3" s="211" customFormat="1" ht="30.75" thickBot="1" x14ac:dyDescent="0.3">
      <c r="A22" s="219" t="s">
        <v>132</v>
      </c>
      <c r="B22" s="573" t="s">
        <v>331</v>
      </c>
      <c r="C22" s="574"/>
    </row>
    <row r="23" spans="1:3" s="211" customFormat="1" ht="15.75" thickBot="1" x14ac:dyDescent="0.3">
      <c r="A23" s="220"/>
      <c r="B23" s="221"/>
      <c r="C23" s="222"/>
    </row>
    <row r="24" spans="1:3" s="211" customFormat="1" ht="15.75" thickBot="1" x14ac:dyDescent="0.3">
      <c r="A24" s="213" t="s">
        <v>176</v>
      </c>
      <c r="B24" s="575" t="s">
        <v>245</v>
      </c>
      <c r="C24" s="576"/>
    </row>
    <row r="25" spans="1:3" s="211" customFormat="1" ht="15.75" thickBot="1" x14ac:dyDescent="0.3">
      <c r="A25" s="214" t="s">
        <v>332</v>
      </c>
      <c r="B25" s="577"/>
      <c r="C25" s="578"/>
    </row>
    <row r="26" spans="1:3" s="211" customFormat="1" x14ac:dyDescent="0.25">
      <c r="A26" s="223" t="s">
        <v>133</v>
      </c>
      <c r="B26" s="579" t="s">
        <v>333</v>
      </c>
      <c r="C26" s="580"/>
    </row>
    <row r="27" spans="1:3" s="211" customFormat="1" ht="36" customHeight="1" x14ac:dyDescent="0.25">
      <c r="A27" s="216" t="s">
        <v>134</v>
      </c>
      <c r="B27" s="567" t="s">
        <v>334</v>
      </c>
      <c r="C27" s="568"/>
    </row>
    <row r="28" spans="1:3" s="211" customFormat="1" x14ac:dyDescent="0.25">
      <c r="A28" s="224" t="s">
        <v>65</v>
      </c>
      <c r="B28" s="567" t="s">
        <v>335</v>
      </c>
      <c r="C28" s="568"/>
    </row>
    <row r="29" spans="1:3" s="211" customFormat="1" x14ac:dyDescent="0.25">
      <c r="A29" s="224" t="s">
        <v>336</v>
      </c>
      <c r="B29" s="571" t="s">
        <v>337</v>
      </c>
      <c r="C29" s="572"/>
    </row>
    <row r="30" spans="1:3" s="211" customFormat="1" x14ac:dyDescent="0.25">
      <c r="A30" s="224" t="s">
        <v>338</v>
      </c>
      <c r="B30" s="559" t="s">
        <v>339</v>
      </c>
      <c r="C30" s="560"/>
    </row>
    <row r="31" spans="1:3" s="211" customFormat="1" x14ac:dyDescent="0.25">
      <c r="A31" s="224" t="s">
        <v>69</v>
      </c>
      <c r="B31" s="567" t="s">
        <v>340</v>
      </c>
      <c r="C31" s="568"/>
    </row>
    <row r="32" spans="1:3" s="211" customFormat="1" x14ac:dyDescent="0.25">
      <c r="A32" s="224" t="s">
        <v>136</v>
      </c>
      <c r="B32" s="567" t="s">
        <v>341</v>
      </c>
      <c r="C32" s="568"/>
    </row>
    <row r="33" spans="1:3" s="211" customFormat="1" ht="15.75" thickBot="1" x14ac:dyDescent="0.3">
      <c r="A33" s="225" t="s">
        <v>342</v>
      </c>
      <c r="B33" s="583" t="s">
        <v>343</v>
      </c>
      <c r="C33" s="584"/>
    </row>
    <row r="34" spans="1:3" s="211" customFormat="1" ht="15.75" thickBot="1" x14ac:dyDescent="0.3">
      <c r="A34" s="226"/>
      <c r="B34" s="227"/>
      <c r="C34" s="228"/>
    </row>
    <row r="35" spans="1:3" s="211" customFormat="1" ht="15.75" thickBot="1" x14ac:dyDescent="0.3">
      <c r="A35" s="213" t="s">
        <v>176</v>
      </c>
      <c r="B35" s="229" t="s">
        <v>245</v>
      </c>
      <c r="C35" s="230" t="s">
        <v>344</v>
      </c>
    </row>
    <row r="36" spans="1:3" s="211" customFormat="1" ht="15.75" thickBot="1" x14ac:dyDescent="0.3">
      <c r="A36" s="214" t="s">
        <v>345</v>
      </c>
      <c r="B36" s="231"/>
      <c r="C36" s="232" t="s">
        <v>346</v>
      </c>
    </row>
    <row r="37" spans="1:3" s="211" customFormat="1" ht="60" x14ac:dyDescent="0.25">
      <c r="A37" s="233" t="s">
        <v>93</v>
      </c>
      <c r="B37" s="234" t="s">
        <v>347</v>
      </c>
      <c r="C37" s="235"/>
    </row>
    <row r="38" spans="1:3" s="211" customFormat="1" ht="285.75" thickBot="1" x14ac:dyDescent="0.3">
      <c r="A38" s="236" t="s">
        <v>94</v>
      </c>
      <c r="B38" s="237" t="s">
        <v>348</v>
      </c>
      <c r="C38" s="238"/>
    </row>
    <row r="39" spans="1:3" s="211" customFormat="1" ht="15.75" thickBot="1" x14ac:dyDescent="0.3">
      <c r="A39" s="239"/>
      <c r="B39" s="228"/>
      <c r="C39" s="228"/>
    </row>
    <row r="40" spans="1:3" s="211" customFormat="1" ht="15.75" thickBot="1" x14ac:dyDescent="0.3">
      <c r="A40" s="213" t="s">
        <v>176</v>
      </c>
      <c r="B40" s="561" t="s">
        <v>245</v>
      </c>
      <c r="C40" s="562"/>
    </row>
    <row r="41" spans="1:3" s="211" customFormat="1" ht="15.75" thickBot="1" x14ac:dyDescent="0.3">
      <c r="A41" s="214" t="s">
        <v>349</v>
      </c>
      <c r="B41" s="563"/>
      <c r="C41" s="564"/>
    </row>
    <row r="42" spans="1:3" s="211" customFormat="1" ht="75" customHeight="1" x14ac:dyDescent="0.25">
      <c r="A42" s="240" t="s">
        <v>98</v>
      </c>
      <c r="B42" s="585" t="s">
        <v>350</v>
      </c>
      <c r="C42" s="586"/>
    </row>
    <row r="43" spans="1:3" s="211" customFormat="1" ht="32.25" customHeight="1" x14ac:dyDescent="0.25">
      <c r="A43" s="241" t="s">
        <v>99</v>
      </c>
      <c r="B43" s="587" t="s">
        <v>351</v>
      </c>
      <c r="C43" s="588"/>
    </row>
    <row r="44" spans="1:3" s="211" customFormat="1" ht="15.75" thickBot="1" x14ac:dyDescent="0.3">
      <c r="A44" s="236" t="s">
        <v>100</v>
      </c>
      <c r="B44" s="589" t="s">
        <v>352</v>
      </c>
      <c r="C44" s="590"/>
    </row>
    <row r="45" spans="1:3" s="211" customFormat="1" ht="15.75" thickBot="1" x14ac:dyDescent="0.3">
      <c r="A45" s="242"/>
      <c r="B45" s="243"/>
      <c r="C45" s="228"/>
    </row>
    <row r="46" spans="1:3" s="211" customFormat="1" ht="15.75" thickBot="1" x14ac:dyDescent="0.3">
      <c r="A46" s="213" t="s">
        <v>176</v>
      </c>
      <c r="B46" s="561" t="s">
        <v>245</v>
      </c>
      <c r="C46" s="562"/>
    </row>
    <row r="47" spans="1:3" s="211" customFormat="1" ht="15.75" thickBot="1" x14ac:dyDescent="0.3">
      <c r="A47" s="214" t="s">
        <v>353</v>
      </c>
      <c r="B47" s="591"/>
      <c r="C47" s="592"/>
    </row>
    <row r="48" spans="1:3" s="211" customFormat="1" x14ac:dyDescent="0.25">
      <c r="A48" s="244" t="s">
        <v>1</v>
      </c>
      <c r="B48" s="581" t="s">
        <v>354</v>
      </c>
      <c r="C48" s="582"/>
    </row>
    <row r="49" spans="1:3" s="211" customFormat="1" x14ac:dyDescent="0.25">
      <c r="A49" s="245" t="s">
        <v>2</v>
      </c>
      <c r="B49" s="587" t="s">
        <v>355</v>
      </c>
      <c r="C49" s="588"/>
    </row>
    <row r="50" spans="1:3" s="211" customFormat="1" x14ac:dyDescent="0.25">
      <c r="A50" s="241" t="s">
        <v>3</v>
      </c>
      <c r="B50" s="581" t="s">
        <v>356</v>
      </c>
      <c r="C50" s="582"/>
    </row>
    <row r="51" spans="1:3" s="211" customFormat="1" x14ac:dyDescent="0.25">
      <c r="A51" s="241" t="s">
        <v>4</v>
      </c>
      <c r="B51" s="587" t="s">
        <v>357</v>
      </c>
      <c r="C51" s="588"/>
    </row>
    <row r="52" spans="1:3" s="211" customFormat="1" x14ac:dyDescent="0.25">
      <c r="A52" s="241" t="s">
        <v>5</v>
      </c>
      <c r="B52" s="587" t="s">
        <v>358</v>
      </c>
      <c r="C52" s="588"/>
    </row>
    <row r="53" spans="1:3" s="211" customFormat="1" x14ac:dyDescent="0.25">
      <c r="A53" s="241" t="s">
        <v>6</v>
      </c>
      <c r="B53" s="587" t="s">
        <v>359</v>
      </c>
      <c r="C53" s="588"/>
    </row>
    <row r="54" spans="1:3" s="211" customFormat="1" x14ac:dyDescent="0.25">
      <c r="A54" s="241" t="s">
        <v>7</v>
      </c>
      <c r="B54" s="587" t="s">
        <v>360</v>
      </c>
      <c r="C54" s="588"/>
    </row>
    <row r="55" spans="1:3" s="211" customFormat="1" x14ac:dyDescent="0.25">
      <c r="A55" s="241" t="s">
        <v>50</v>
      </c>
      <c r="B55" s="587" t="s">
        <v>361</v>
      </c>
      <c r="C55" s="588"/>
    </row>
    <row r="56" spans="1:3" s="211" customFormat="1" x14ac:dyDescent="0.25">
      <c r="A56" s="241" t="s">
        <v>8</v>
      </c>
      <c r="B56" s="587" t="s">
        <v>362</v>
      </c>
      <c r="C56" s="588"/>
    </row>
    <row r="57" spans="1:3" s="211" customFormat="1" ht="15.75" thickBot="1" x14ac:dyDescent="0.3">
      <c r="A57" s="246" t="s">
        <v>9</v>
      </c>
      <c r="B57" s="589" t="s">
        <v>363</v>
      </c>
      <c r="C57" s="590"/>
    </row>
    <row r="58" spans="1:3" s="211" customFormat="1" ht="15.75" thickBot="1" x14ac:dyDescent="0.3"/>
    <row r="59" spans="1:3" s="211" customFormat="1" ht="15.75" thickBot="1" x14ac:dyDescent="0.3">
      <c r="A59" s="247" t="s">
        <v>176</v>
      </c>
      <c r="B59" s="248" t="s">
        <v>245</v>
      </c>
      <c r="C59" s="249"/>
    </row>
    <row r="60" spans="1:3" s="211" customFormat="1" ht="15.75" thickBot="1" x14ac:dyDescent="0.3">
      <c r="A60" s="213" t="s">
        <v>364</v>
      </c>
      <c r="B60" s="250"/>
      <c r="C60" s="251"/>
    </row>
    <row r="61" spans="1:3" s="211" customFormat="1" x14ac:dyDescent="0.25">
      <c r="A61" s="252" t="s">
        <v>35</v>
      </c>
      <c r="B61" s="585" t="s">
        <v>365</v>
      </c>
      <c r="C61" s="586"/>
    </row>
    <row r="62" spans="1:3" s="211" customFormat="1" x14ac:dyDescent="0.25">
      <c r="A62" s="253" t="s">
        <v>366</v>
      </c>
      <c r="B62" s="593" t="s">
        <v>367</v>
      </c>
      <c r="C62" s="594"/>
    </row>
    <row r="63" spans="1:3" s="211" customFormat="1" x14ac:dyDescent="0.25">
      <c r="A63" s="253" t="s">
        <v>368</v>
      </c>
      <c r="B63" s="587" t="s">
        <v>369</v>
      </c>
      <c r="C63" s="588"/>
    </row>
    <row r="64" spans="1:3" s="211" customFormat="1" ht="15" customHeight="1" x14ac:dyDescent="0.25">
      <c r="A64" s="253" t="s">
        <v>36</v>
      </c>
      <c r="B64" s="587" t="s">
        <v>370</v>
      </c>
      <c r="C64" s="588"/>
    </row>
    <row r="65" spans="1:3" s="211" customFormat="1" ht="15" customHeight="1" x14ac:dyDescent="0.25">
      <c r="A65" s="253" t="s">
        <v>37</v>
      </c>
      <c r="B65" s="587" t="s">
        <v>371</v>
      </c>
      <c r="C65" s="588"/>
    </row>
    <row r="66" spans="1:3" s="211" customFormat="1" x14ac:dyDescent="0.25">
      <c r="A66" s="253" t="s">
        <v>38</v>
      </c>
      <c r="B66" s="587" t="s">
        <v>372</v>
      </c>
      <c r="C66" s="588"/>
    </row>
    <row r="67" spans="1:3" s="211" customFormat="1" ht="15.75" thickBot="1" x14ac:dyDescent="0.3">
      <c r="A67" s="246" t="s">
        <v>9</v>
      </c>
      <c r="B67" s="589" t="s">
        <v>373</v>
      </c>
      <c r="C67" s="590"/>
    </row>
    <row r="68" spans="1:3" s="211" customFormat="1" ht="15.75" thickBot="1" x14ac:dyDescent="0.3"/>
    <row r="69" spans="1:3" s="211" customFormat="1" ht="15.75" thickBot="1" x14ac:dyDescent="0.3">
      <c r="A69" s="213" t="s">
        <v>176</v>
      </c>
      <c r="B69" s="561" t="s">
        <v>245</v>
      </c>
      <c r="C69" s="562"/>
    </row>
    <row r="70" spans="1:3" s="211" customFormat="1" ht="15.75" thickBot="1" x14ac:dyDescent="0.3">
      <c r="A70" s="214" t="s">
        <v>374</v>
      </c>
      <c r="B70" s="563"/>
      <c r="C70" s="564"/>
    </row>
    <row r="71" spans="1:3" s="211" customFormat="1" ht="15.75" thickBot="1" x14ac:dyDescent="0.3">
      <c r="A71" s="254" t="s">
        <v>375</v>
      </c>
      <c r="B71" s="597" t="s">
        <v>376</v>
      </c>
      <c r="C71" s="598"/>
    </row>
    <row r="72" spans="1:3" s="211" customFormat="1" ht="15.75" thickBot="1" x14ac:dyDescent="0.3">
      <c r="A72" s="242"/>
      <c r="B72" s="228"/>
      <c r="C72" s="228"/>
    </row>
    <row r="73" spans="1:3" s="211" customFormat="1" ht="15.75" thickBot="1" x14ac:dyDescent="0.3">
      <c r="A73" s="213" t="s">
        <v>377</v>
      </c>
      <c r="B73" s="595" t="s">
        <v>378</v>
      </c>
      <c r="C73" s="596"/>
    </row>
    <row r="74" spans="1:3" s="211" customFormat="1" ht="30.75" thickBot="1" x14ac:dyDescent="0.3">
      <c r="A74" s="255" t="s">
        <v>379</v>
      </c>
      <c r="B74" s="256" t="s">
        <v>380</v>
      </c>
      <c r="C74" s="257"/>
    </row>
    <row r="75" spans="1:3" s="211" customFormat="1" x14ac:dyDescent="0.25">
      <c r="A75" s="242"/>
      <c r="B75" s="258"/>
      <c r="C75" s="258"/>
    </row>
    <row r="76" spans="1:3" x14ac:dyDescent="0.25">
      <c r="A76" s="6"/>
      <c r="B76" s="6"/>
      <c r="C76" s="6"/>
    </row>
    <row r="77" spans="1:3" x14ac:dyDescent="0.25">
      <c r="A77" s="45"/>
      <c r="B77" s="45"/>
      <c r="C77" s="45"/>
    </row>
  </sheetData>
  <mergeCells count="49">
    <mergeCell ref="B73:C73"/>
    <mergeCell ref="B64:C64"/>
    <mergeCell ref="B65:C65"/>
    <mergeCell ref="B66:C66"/>
    <mergeCell ref="B67:C67"/>
    <mergeCell ref="B69:C70"/>
    <mergeCell ref="B71:C71"/>
    <mergeCell ref="B63:C63"/>
    <mergeCell ref="B49:C49"/>
    <mergeCell ref="B50:C50"/>
    <mergeCell ref="B51:C51"/>
    <mergeCell ref="B52:C52"/>
    <mergeCell ref="B53:C53"/>
    <mergeCell ref="B54:C54"/>
    <mergeCell ref="B55:C55"/>
    <mergeCell ref="B56:C56"/>
    <mergeCell ref="B57:C57"/>
    <mergeCell ref="B61:C61"/>
    <mergeCell ref="B62:C62"/>
    <mergeCell ref="B48:C48"/>
    <mergeCell ref="B28:C28"/>
    <mergeCell ref="B29:C29"/>
    <mergeCell ref="B30:C30"/>
    <mergeCell ref="B31:C31"/>
    <mergeCell ref="B32:C32"/>
    <mergeCell ref="B33:C33"/>
    <mergeCell ref="B40:C41"/>
    <mergeCell ref="B42:C42"/>
    <mergeCell ref="B43:C43"/>
    <mergeCell ref="B44:C44"/>
    <mergeCell ref="B46:C47"/>
    <mergeCell ref="B27:C27"/>
    <mergeCell ref="B14:C14"/>
    <mergeCell ref="B15:C15"/>
    <mergeCell ref="B16:C16"/>
    <mergeCell ref="B17:C17"/>
    <mergeCell ref="B18:C18"/>
    <mergeCell ref="B19:C19"/>
    <mergeCell ref="B20:C20"/>
    <mergeCell ref="B21:C21"/>
    <mergeCell ref="B22:C22"/>
    <mergeCell ref="B24:C25"/>
    <mergeCell ref="B26:C26"/>
    <mergeCell ref="B13:C13"/>
    <mergeCell ref="B7:C8"/>
    <mergeCell ref="B9:C9"/>
    <mergeCell ref="B10:C10"/>
    <mergeCell ref="B11:C11"/>
    <mergeCell ref="B12:C12"/>
  </mergeCells>
  <hyperlinks>
    <hyperlink ref="B74" r:id="rId1" xr:uid="{00000000-0004-0000-1200-000000000000}"/>
  </hyperlinks>
  <printOptions horizontalCentered="1"/>
  <pageMargins left="0.19685039370078741" right="0.19685039370078741" top="0.74803149606299213" bottom="0.74803149606299213" header="0.31496062992125984" footer="0.31496062992125984"/>
  <pageSetup paperSize="9" scale="47" orientation="portrait" r:id="rId2"/>
  <headerFooter scaleWithDoc="0"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5">
    <tabColor rgb="FF847A75"/>
    <pageSetUpPr fitToPage="1"/>
  </sheetPr>
  <dimension ref="A1:R37"/>
  <sheetViews>
    <sheetView tabSelected="1" zoomScale="70" zoomScaleNormal="70" zoomScaleSheetLayoutView="80" workbookViewId="0">
      <selection activeCell="S9" sqref="S9"/>
    </sheetView>
  </sheetViews>
  <sheetFormatPr defaultRowHeight="15" x14ac:dyDescent="0.25"/>
  <cols>
    <col min="1" max="1" width="9.140625" style="278"/>
    <col min="2" max="10" width="12.42578125" style="278" customWidth="1"/>
    <col min="11" max="18" width="9.140625" style="278"/>
  </cols>
  <sheetData>
    <row r="1" spans="2:10" ht="15.75" thickBot="1" x14ac:dyDescent="0.3"/>
    <row r="2" spans="2:10" x14ac:dyDescent="0.25">
      <c r="B2" s="279"/>
      <c r="C2" s="280"/>
      <c r="D2" s="280"/>
      <c r="E2" s="280"/>
      <c r="F2" s="280"/>
      <c r="G2" s="280"/>
      <c r="H2" s="280"/>
      <c r="I2" s="280"/>
      <c r="J2" s="281"/>
    </row>
    <row r="3" spans="2:10" x14ac:dyDescent="0.25">
      <c r="B3" s="282"/>
      <c r="C3" s="283"/>
      <c r="D3" s="283"/>
      <c r="E3" s="283"/>
      <c r="F3" s="283"/>
      <c r="G3" s="283"/>
      <c r="H3" s="283"/>
      <c r="I3" s="283"/>
      <c r="J3" s="284"/>
    </row>
    <row r="4" spans="2:10" x14ac:dyDescent="0.25">
      <c r="B4" s="282"/>
      <c r="C4" s="283"/>
      <c r="D4" s="283"/>
      <c r="E4" s="283"/>
      <c r="F4" s="283"/>
      <c r="G4" s="283"/>
      <c r="H4" s="283"/>
      <c r="I4" s="283"/>
      <c r="J4" s="284"/>
    </row>
    <row r="5" spans="2:10" ht="31.5" x14ac:dyDescent="0.3">
      <c r="B5" s="282"/>
      <c r="C5" s="283"/>
      <c r="D5" s="283"/>
      <c r="E5" s="285"/>
      <c r="F5" s="286" t="s">
        <v>423</v>
      </c>
      <c r="G5" s="283"/>
      <c r="H5" s="283"/>
      <c r="I5" s="283"/>
      <c r="J5" s="284"/>
    </row>
    <row r="6" spans="2:10" ht="31.5" x14ac:dyDescent="0.5">
      <c r="B6" s="282"/>
      <c r="C6" s="283"/>
      <c r="D6" s="283"/>
      <c r="E6" s="283"/>
      <c r="F6" s="376" t="s">
        <v>2694</v>
      </c>
      <c r="G6" s="283"/>
      <c r="H6" s="283"/>
      <c r="I6" s="283"/>
      <c r="J6" s="284"/>
    </row>
    <row r="7" spans="2:10" ht="26.25" x14ac:dyDescent="0.25">
      <c r="B7" s="282"/>
      <c r="C7" s="283"/>
      <c r="D7" s="283"/>
      <c r="E7" s="283"/>
      <c r="F7" s="287" t="s">
        <v>424</v>
      </c>
      <c r="G7" s="283"/>
      <c r="H7" s="283"/>
      <c r="I7" s="283"/>
      <c r="J7" s="284"/>
    </row>
    <row r="8" spans="2:10" ht="26.25" x14ac:dyDescent="0.25">
      <c r="B8" s="282"/>
      <c r="C8" s="283"/>
      <c r="D8" s="283"/>
      <c r="E8" s="283"/>
      <c r="F8" s="287" t="s">
        <v>1360</v>
      </c>
      <c r="G8" s="283"/>
      <c r="H8" s="283"/>
      <c r="I8" s="283"/>
      <c r="J8" s="284"/>
    </row>
    <row r="9" spans="2:10" ht="21" x14ac:dyDescent="0.25">
      <c r="B9" s="282"/>
      <c r="C9" s="283"/>
      <c r="D9" s="283"/>
      <c r="E9" s="283"/>
      <c r="F9" s="288" t="s">
        <v>2695</v>
      </c>
      <c r="G9" s="283"/>
      <c r="H9" s="283"/>
      <c r="I9" s="283"/>
      <c r="J9" s="284"/>
    </row>
    <row r="10" spans="2:10" ht="21" x14ac:dyDescent="0.25">
      <c r="B10" s="282"/>
      <c r="C10" s="283"/>
      <c r="D10" s="283"/>
      <c r="E10" s="283"/>
      <c r="F10" s="288" t="s">
        <v>2696</v>
      </c>
      <c r="G10" s="283"/>
      <c r="H10" s="283"/>
      <c r="I10" s="283"/>
      <c r="J10" s="284"/>
    </row>
    <row r="11" spans="2:10" ht="21" x14ac:dyDescent="0.25">
      <c r="B11" s="282"/>
      <c r="C11" s="283"/>
      <c r="D11" s="283"/>
      <c r="E11" s="283"/>
      <c r="F11" s="288"/>
      <c r="G11" s="283"/>
      <c r="H11" s="283"/>
      <c r="I11" s="283"/>
      <c r="J11" s="284"/>
    </row>
    <row r="12" spans="2:10" x14ac:dyDescent="0.25">
      <c r="B12" s="282"/>
      <c r="C12" s="283"/>
      <c r="D12" s="283"/>
      <c r="E12" s="283"/>
      <c r="F12" s="283"/>
      <c r="G12" s="283"/>
      <c r="H12" s="283"/>
      <c r="I12" s="283"/>
      <c r="J12" s="284"/>
    </row>
    <row r="13" spans="2:10" x14ac:dyDescent="0.25">
      <c r="B13" s="282"/>
      <c r="C13" s="283"/>
      <c r="D13" s="283"/>
      <c r="E13" s="283"/>
      <c r="F13" s="283"/>
      <c r="G13" s="283"/>
      <c r="H13" s="283"/>
      <c r="I13" s="283"/>
      <c r="J13" s="284"/>
    </row>
    <row r="14" spans="2:10" x14ac:dyDescent="0.25">
      <c r="B14" s="282"/>
      <c r="C14" s="283"/>
      <c r="D14" s="283"/>
      <c r="E14" s="283"/>
      <c r="F14" s="283"/>
      <c r="G14" s="283"/>
      <c r="H14" s="283"/>
      <c r="I14" s="283"/>
      <c r="J14" s="284"/>
    </row>
    <row r="15" spans="2:10" x14ac:dyDescent="0.25">
      <c r="B15" s="282"/>
      <c r="C15" s="283"/>
      <c r="D15" s="283"/>
      <c r="E15" s="283"/>
      <c r="F15" s="283"/>
      <c r="G15" s="283"/>
      <c r="H15" s="283"/>
      <c r="I15" s="283"/>
      <c r="J15" s="284"/>
    </row>
    <row r="16" spans="2:10" x14ac:dyDescent="0.25">
      <c r="B16" s="282"/>
      <c r="C16" s="283"/>
      <c r="D16" s="283"/>
      <c r="E16" s="283"/>
      <c r="F16" s="283"/>
      <c r="G16" s="283"/>
      <c r="H16" s="283"/>
      <c r="I16" s="283"/>
      <c r="J16" s="284"/>
    </row>
    <row r="17" spans="2:10" x14ac:dyDescent="0.25">
      <c r="B17" s="282"/>
      <c r="C17" s="283"/>
      <c r="D17" s="283"/>
      <c r="E17" s="283"/>
      <c r="F17" s="283"/>
      <c r="G17" s="283"/>
      <c r="H17" s="283"/>
      <c r="I17" s="283"/>
      <c r="J17" s="284"/>
    </row>
    <row r="18" spans="2:10" x14ac:dyDescent="0.25">
      <c r="B18" s="282"/>
      <c r="C18" s="283"/>
      <c r="D18" s="283"/>
      <c r="E18" s="283"/>
      <c r="F18" s="283"/>
      <c r="G18" s="283"/>
      <c r="H18" s="283"/>
      <c r="I18" s="283"/>
      <c r="J18" s="284"/>
    </row>
    <row r="19" spans="2:10" x14ac:dyDescent="0.25">
      <c r="B19" s="282"/>
      <c r="C19" s="283"/>
      <c r="D19" s="283"/>
      <c r="E19" s="283"/>
      <c r="F19" s="283"/>
      <c r="G19" s="283"/>
      <c r="H19" s="283"/>
      <c r="I19" s="283"/>
      <c r="J19" s="284"/>
    </row>
    <row r="20" spans="2:10" x14ac:dyDescent="0.25">
      <c r="B20" s="282"/>
      <c r="C20" s="283"/>
      <c r="D20" s="283"/>
      <c r="E20" s="283"/>
      <c r="F20" s="283"/>
      <c r="G20" s="283"/>
      <c r="H20" s="283"/>
      <c r="I20" s="283"/>
      <c r="J20" s="284"/>
    </row>
    <row r="21" spans="2:10" x14ac:dyDescent="0.25">
      <c r="B21" s="282"/>
      <c r="C21" s="283"/>
      <c r="D21" s="283"/>
      <c r="E21" s="283"/>
      <c r="F21" s="283"/>
      <c r="G21" s="283"/>
      <c r="H21" s="283"/>
      <c r="I21" s="283"/>
      <c r="J21" s="284"/>
    </row>
    <row r="22" spans="2:10" x14ac:dyDescent="0.25">
      <c r="B22" s="282"/>
      <c r="C22" s="283"/>
      <c r="D22" s="283"/>
      <c r="E22" s="283"/>
      <c r="F22" s="289" t="s">
        <v>425</v>
      </c>
      <c r="G22" s="283"/>
      <c r="H22" s="283"/>
      <c r="I22" s="283"/>
      <c r="J22" s="284"/>
    </row>
    <row r="23" spans="2:10" x14ac:dyDescent="0.25">
      <c r="B23" s="282"/>
      <c r="C23" s="283"/>
      <c r="D23" s="283"/>
      <c r="E23" s="283"/>
      <c r="F23" s="290"/>
      <c r="G23" s="283"/>
      <c r="H23" s="283"/>
      <c r="I23" s="283"/>
      <c r="J23" s="284"/>
    </row>
    <row r="24" spans="2:10" x14ac:dyDescent="0.25">
      <c r="B24" s="282"/>
      <c r="C24" s="283"/>
      <c r="D24" s="494" t="s">
        <v>426</v>
      </c>
      <c r="E24" s="495" t="s">
        <v>427</v>
      </c>
      <c r="F24" s="495"/>
      <c r="G24" s="495"/>
      <c r="H24" s="495"/>
      <c r="I24" s="283"/>
      <c r="J24" s="284"/>
    </row>
    <row r="25" spans="2:10" x14ac:dyDescent="0.25">
      <c r="B25" s="282"/>
      <c r="C25" s="283"/>
      <c r="D25" s="283"/>
      <c r="E25" s="291"/>
      <c r="F25" s="291"/>
      <c r="G25" s="291"/>
      <c r="H25" s="283"/>
      <c r="I25" s="283"/>
      <c r="J25" s="284"/>
    </row>
    <row r="26" spans="2:10" x14ac:dyDescent="0.25">
      <c r="B26" s="282"/>
      <c r="C26" s="283"/>
      <c r="D26" s="494" t="s">
        <v>428</v>
      </c>
      <c r="E26" s="495"/>
      <c r="F26" s="495"/>
      <c r="G26" s="495"/>
      <c r="H26" s="495"/>
      <c r="I26" s="283"/>
      <c r="J26" s="284"/>
    </row>
    <row r="27" spans="2:10" x14ac:dyDescent="0.25">
      <c r="B27" s="282"/>
      <c r="C27" s="283"/>
      <c r="D27" s="292"/>
      <c r="E27" s="292"/>
      <c r="F27" s="292"/>
      <c r="G27" s="292"/>
      <c r="H27" s="292"/>
      <c r="I27" s="283"/>
      <c r="J27" s="284"/>
    </row>
    <row r="28" spans="2:10" x14ac:dyDescent="0.25">
      <c r="B28" s="282"/>
      <c r="C28" s="283"/>
      <c r="D28" s="494" t="s">
        <v>1357</v>
      </c>
      <c r="E28" s="495"/>
      <c r="F28" s="495"/>
      <c r="G28" s="495"/>
      <c r="H28" s="495"/>
      <c r="I28" s="283"/>
      <c r="J28" s="284"/>
    </row>
    <row r="29" spans="2:10" x14ac:dyDescent="0.25">
      <c r="B29" s="282"/>
      <c r="C29" s="283"/>
      <c r="I29" s="283"/>
      <c r="J29" s="284"/>
    </row>
    <row r="30" spans="2:10" x14ac:dyDescent="0.25">
      <c r="B30" s="282"/>
      <c r="C30" s="283"/>
      <c r="D30" s="492" t="s">
        <v>1358</v>
      </c>
      <c r="E30" s="493"/>
      <c r="F30" s="493"/>
      <c r="G30" s="493"/>
      <c r="H30" s="493"/>
      <c r="I30" s="283"/>
      <c r="J30" s="284"/>
    </row>
    <row r="31" spans="2:10" x14ac:dyDescent="0.25">
      <c r="B31" s="282"/>
      <c r="C31" s="283"/>
      <c r="I31" s="283"/>
      <c r="J31" s="284"/>
    </row>
    <row r="32" spans="2:10" x14ac:dyDescent="0.25">
      <c r="B32" s="282"/>
      <c r="C32" s="283"/>
      <c r="D32" s="492" t="s">
        <v>1575</v>
      </c>
      <c r="E32" s="493"/>
      <c r="F32" s="493"/>
      <c r="G32" s="493"/>
      <c r="H32" s="493"/>
      <c r="I32" s="283"/>
      <c r="J32" s="284"/>
    </row>
    <row r="33" spans="2:10" x14ac:dyDescent="0.25">
      <c r="B33" s="282"/>
      <c r="C33" s="283"/>
      <c r="I33" s="283"/>
      <c r="J33" s="284"/>
    </row>
    <row r="34" spans="2:10" x14ac:dyDescent="0.25">
      <c r="B34" s="282"/>
      <c r="C34" s="283"/>
      <c r="D34" s="492" t="s">
        <v>1734</v>
      </c>
      <c r="E34" s="493"/>
      <c r="F34" s="493"/>
      <c r="G34" s="493"/>
      <c r="H34" s="493"/>
      <c r="I34" s="283"/>
      <c r="J34" s="284"/>
    </row>
    <row r="35" spans="2:10" x14ac:dyDescent="0.25">
      <c r="B35" s="282"/>
      <c r="C35" s="283"/>
      <c r="I35" s="283"/>
      <c r="J35" s="284"/>
    </row>
    <row r="36" spans="2:10" x14ac:dyDescent="0.25">
      <c r="B36" s="282"/>
      <c r="C36" s="283"/>
      <c r="I36" s="283"/>
      <c r="J36" s="284"/>
    </row>
    <row r="37" spans="2:10" ht="15.75" thickBot="1" x14ac:dyDescent="0.3">
      <c r="B37" s="293"/>
      <c r="C37" s="294"/>
      <c r="D37" s="294"/>
      <c r="E37" s="294"/>
      <c r="F37" s="294"/>
      <c r="G37" s="294"/>
      <c r="H37" s="294"/>
      <c r="I37" s="294"/>
      <c r="J37" s="295"/>
    </row>
  </sheetData>
  <mergeCells count="6">
    <mergeCell ref="D32:H32"/>
    <mergeCell ref="D34:H34"/>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Udskriftsområde" display="Worksheet C: HTTHarmonised Glossary" xr:uid="{00000000-0004-0000-0100-000002000000}"/>
    <hyperlink ref="D30:H30" location="'E. Optional ECB-ECAIs data'!Udskriftsområde" display="Worksheet E:  Optional ECB-ECAIs data" xr:uid="{00000000-0004-0000-0100-000003000000}"/>
    <hyperlink ref="D32:H32" location="'F. Optional COVID 19 impact'!A1" display="Worksheet F:  Optional COVID 19 impact" xr:uid="{3337B7D3-3672-4FCD-95F1-133FAED1A418}"/>
    <hyperlink ref="D34:H34" location="'G1-G4 - Cover pool inform.'!Udskriftsområde" display="Worksheet Tabel A &amp; Onwards: Danish National Transparency Template" xr:uid="{C54052F9-CC64-45FE-9E2E-BB44D1868446}"/>
  </hyperlinks>
  <printOptions horizontalCentered="1" verticalCentered="1"/>
  <pageMargins left="0.19685039370078741" right="0.19685039370078741" top="0.74803149606299213" bottom="0.74803149606299213" header="0.31496062992125984" footer="0.31496062992125984"/>
  <pageSetup paperSize="9" orientation="portrait"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0">
    <tabColor rgb="FFE36E00"/>
  </sheetPr>
  <dimension ref="A1:N367"/>
  <sheetViews>
    <sheetView zoomScale="70" zoomScaleNormal="70" zoomScaleSheetLayoutView="40" zoomScalePageLayoutView="80" workbookViewId="0">
      <selection activeCell="S9" sqref="S9"/>
    </sheetView>
  </sheetViews>
  <sheetFormatPr defaultColWidth="8.85546875" defaultRowHeight="15" x14ac:dyDescent="0.25"/>
  <cols>
    <col min="1" max="1" width="13.28515625" style="299" customWidth="1"/>
    <col min="2" max="2" width="60.7109375" style="299" customWidth="1"/>
    <col min="3" max="3" width="37.28515625" style="299" bestFit="1" customWidth="1"/>
    <col min="4" max="4" width="32.7109375" style="299" customWidth="1"/>
    <col min="5" max="5" width="32.7109375" style="299" hidden="1" customWidth="1"/>
    <col min="6" max="6" width="27.140625" style="299" bestFit="1" customWidth="1"/>
    <col min="7" max="7" width="32.7109375" style="297" customWidth="1"/>
    <col min="8" max="8" width="7.28515625" style="299" customWidth="1"/>
    <col min="9" max="9" width="71.85546875" style="299" customWidth="1"/>
    <col min="10" max="11" width="47.7109375" style="299" customWidth="1"/>
    <col min="12" max="12" width="7.28515625" style="299" customWidth="1"/>
    <col min="13" max="13" width="25.7109375" style="299" customWidth="1"/>
    <col min="14" max="14" width="25.7109375" style="297" customWidth="1"/>
    <col min="15" max="16384" width="8.85546875" style="330"/>
  </cols>
  <sheetData>
    <row r="1" spans="1:13" ht="31.5" x14ac:dyDescent="0.5">
      <c r="A1" s="296" t="s">
        <v>429</v>
      </c>
      <c r="B1" s="296"/>
      <c r="C1" s="297"/>
      <c r="D1" s="297"/>
      <c r="E1" s="297"/>
      <c r="F1" s="376" t="str">
        <f>"HTT " &amp; LEFT(Introduction!$F$6,4)</f>
        <v>HTT 2022</v>
      </c>
      <c r="H1" s="297"/>
      <c r="I1" s="296"/>
      <c r="J1" s="297"/>
      <c r="K1" s="297"/>
      <c r="L1" s="297"/>
      <c r="M1" s="297"/>
    </row>
    <row r="2" spans="1:13" ht="15.75" thickBot="1" x14ac:dyDescent="0.3">
      <c r="A2" s="297"/>
      <c r="B2" s="298"/>
      <c r="C2" s="298"/>
      <c r="D2" s="297"/>
      <c r="E2" s="297"/>
      <c r="F2" s="297"/>
      <c r="H2" s="297"/>
      <c r="L2" s="297"/>
      <c r="M2" s="297"/>
    </row>
    <row r="3" spans="1:13" ht="19.5" thickBot="1" x14ac:dyDescent="0.3">
      <c r="A3" s="300"/>
      <c r="B3" s="301" t="s">
        <v>430</v>
      </c>
      <c r="C3" s="302" t="s">
        <v>80</v>
      </c>
      <c r="D3" s="300"/>
      <c r="E3" s="300"/>
      <c r="F3" s="300"/>
      <c r="G3" s="300"/>
      <c r="H3" s="297"/>
      <c r="L3" s="297"/>
      <c r="M3" s="297"/>
    </row>
    <row r="4" spans="1:13" ht="15.75" thickBot="1" x14ac:dyDescent="0.3">
      <c r="H4" s="297"/>
      <c r="L4" s="297"/>
      <c r="M4" s="297"/>
    </row>
    <row r="5" spans="1:13" ht="19.5" thickBot="1" x14ac:dyDescent="0.3">
      <c r="A5" s="303"/>
      <c r="B5" s="304" t="s">
        <v>431</v>
      </c>
      <c r="C5" s="303"/>
      <c r="E5" s="305"/>
      <c r="F5" s="305"/>
      <c r="H5" s="297"/>
      <c r="L5" s="297"/>
      <c r="M5" s="297"/>
    </row>
    <row r="6" spans="1:13" ht="15.75" thickBot="1" x14ac:dyDescent="0.3">
      <c r="B6" s="306" t="s">
        <v>432</v>
      </c>
      <c r="H6" s="297"/>
      <c r="L6" s="297"/>
      <c r="M6" s="297"/>
    </row>
    <row r="7" spans="1:13" ht="15.75" thickBot="1" x14ac:dyDescent="0.3">
      <c r="B7" s="306" t="s">
        <v>433</v>
      </c>
      <c r="H7" s="297"/>
      <c r="L7" s="297"/>
      <c r="M7" s="297"/>
    </row>
    <row r="8" spans="1:13" ht="15.75" thickBot="1" x14ac:dyDescent="0.3">
      <c r="B8" s="306" t="s">
        <v>434</v>
      </c>
      <c r="F8" s="299" t="s">
        <v>435</v>
      </c>
      <c r="H8" s="297"/>
      <c r="L8" s="297"/>
      <c r="M8" s="297"/>
    </row>
    <row r="9" spans="1:13" ht="15.75" thickBot="1" x14ac:dyDescent="0.3">
      <c r="B9" s="306" t="s">
        <v>436</v>
      </c>
      <c r="H9" s="297"/>
      <c r="L9" s="297"/>
      <c r="M9" s="297"/>
    </row>
    <row r="10" spans="1:13" ht="15.75" thickBot="1" x14ac:dyDescent="0.3">
      <c r="B10" s="306" t="s">
        <v>437</v>
      </c>
      <c r="H10" s="297"/>
      <c r="L10" s="297"/>
      <c r="M10" s="297"/>
    </row>
    <row r="11" spans="1:13" ht="15.75" thickBot="1" x14ac:dyDescent="0.3">
      <c r="B11" s="424" t="s">
        <v>438</v>
      </c>
      <c r="H11" s="297"/>
      <c r="L11" s="297"/>
      <c r="M11" s="297"/>
    </row>
    <row r="12" spans="1:13" x14ac:dyDescent="0.25">
      <c r="B12" s="309"/>
      <c r="H12" s="297"/>
      <c r="L12" s="297"/>
      <c r="M12" s="297"/>
    </row>
    <row r="13" spans="1:13" ht="37.5" x14ac:dyDescent="0.25">
      <c r="A13" s="310" t="s">
        <v>439</v>
      </c>
      <c r="B13" s="310" t="s">
        <v>432</v>
      </c>
      <c r="C13" s="311"/>
      <c r="D13" s="311"/>
      <c r="E13" s="311"/>
      <c r="F13" s="311"/>
      <c r="G13" s="312"/>
      <c r="H13" s="297"/>
      <c r="L13" s="297"/>
      <c r="M13" s="297"/>
    </row>
    <row r="14" spans="1:13" x14ac:dyDescent="0.25">
      <c r="A14" s="299" t="s">
        <v>440</v>
      </c>
      <c r="B14" s="313" t="s">
        <v>441</v>
      </c>
      <c r="C14" s="299" t="s">
        <v>424</v>
      </c>
      <c r="E14" s="305"/>
      <c r="F14" s="305"/>
      <c r="H14" s="297"/>
      <c r="L14" s="297"/>
      <c r="M14" s="297"/>
    </row>
    <row r="15" spans="1:13" x14ac:dyDescent="0.25">
      <c r="A15" s="299" t="s">
        <v>442</v>
      </c>
      <c r="B15" s="313" t="s">
        <v>443</v>
      </c>
      <c r="C15" s="299" t="s">
        <v>1360</v>
      </c>
      <c r="E15" s="305"/>
      <c r="F15" s="305"/>
      <c r="H15" s="297"/>
      <c r="L15" s="297"/>
      <c r="M15" s="297"/>
    </row>
    <row r="16" spans="1:13" x14ac:dyDescent="0.25">
      <c r="A16" s="299" t="s">
        <v>444</v>
      </c>
      <c r="B16" s="313" t="s">
        <v>445</v>
      </c>
      <c r="C16" s="314" t="s">
        <v>1361</v>
      </c>
      <c r="E16" s="305"/>
      <c r="F16" s="305"/>
      <c r="H16" s="297"/>
      <c r="L16" s="297"/>
      <c r="M16" s="297"/>
    </row>
    <row r="17" spans="1:13" x14ac:dyDescent="0.25">
      <c r="A17" s="299" t="s">
        <v>446</v>
      </c>
      <c r="B17" s="313" t="s">
        <v>447</v>
      </c>
      <c r="C17" s="315">
        <v>44561</v>
      </c>
      <c r="E17" s="305"/>
      <c r="F17" s="305"/>
      <c r="H17" s="297"/>
      <c r="L17" s="297"/>
      <c r="M17" s="297"/>
    </row>
    <row r="18" spans="1:13" x14ac:dyDescent="0.25">
      <c r="A18" s="299" t="s">
        <v>1071</v>
      </c>
      <c r="B18" s="316" t="s">
        <v>2697</v>
      </c>
      <c r="C18" s="377" t="s">
        <v>1367</v>
      </c>
      <c r="E18" s="305"/>
      <c r="F18" s="305"/>
      <c r="H18" s="297"/>
      <c r="L18" s="297"/>
      <c r="M18" s="297"/>
    </row>
    <row r="19" spans="1:13" x14ac:dyDescent="0.25">
      <c r="A19" s="299" t="s">
        <v>1072</v>
      </c>
      <c r="B19" s="316" t="s">
        <v>2698</v>
      </c>
      <c r="C19" s="315" t="s">
        <v>1362</v>
      </c>
      <c r="E19" s="305"/>
      <c r="F19" s="305"/>
      <c r="H19" s="297"/>
      <c r="L19" s="297"/>
      <c r="M19" s="297"/>
    </row>
    <row r="20" spans="1:13" x14ac:dyDescent="0.25">
      <c r="A20" s="299" t="s">
        <v>1073</v>
      </c>
      <c r="B20" s="367"/>
      <c r="C20" s="315"/>
      <c r="E20" s="305"/>
      <c r="F20" s="305"/>
      <c r="H20" s="297"/>
      <c r="L20" s="297"/>
      <c r="M20" s="297"/>
    </row>
    <row r="21" spans="1:13" x14ac:dyDescent="0.25">
      <c r="A21" s="299" t="s">
        <v>1074</v>
      </c>
      <c r="B21" s="367"/>
      <c r="C21" s="315"/>
      <c r="E21" s="305"/>
      <c r="F21" s="305"/>
      <c r="H21" s="297"/>
      <c r="L21" s="297"/>
      <c r="M21" s="297"/>
    </row>
    <row r="22" spans="1:13" x14ac:dyDescent="0.25">
      <c r="A22" s="299" t="s">
        <v>1075</v>
      </c>
      <c r="B22" s="367"/>
      <c r="C22" s="315"/>
      <c r="E22" s="305"/>
      <c r="F22" s="305"/>
      <c r="H22" s="297"/>
      <c r="L22" s="297"/>
      <c r="M22" s="297"/>
    </row>
    <row r="23" spans="1:13" x14ac:dyDescent="0.25">
      <c r="A23" s="299" t="s">
        <v>1076</v>
      </c>
      <c r="B23" s="367"/>
      <c r="C23" s="315"/>
      <c r="E23" s="305"/>
      <c r="F23" s="305"/>
      <c r="H23" s="297"/>
      <c r="L23" s="297"/>
      <c r="M23" s="297"/>
    </row>
    <row r="24" spans="1:13" x14ac:dyDescent="0.25">
      <c r="A24" s="299" t="s">
        <v>1077</v>
      </c>
      <c r="B24" s="367"/>
      <c r="C24" s="315"/>
      <c r="E24" s="305"/>
      <c r="F24" s="305"/>
      <c r="H24" s="297"/>
      <c r="L24" s="297"/>
      <c r="M24" s="297"/>
    </row>
    <row r="25" spans="1:13" x14ac:dyDescent="0.25">
      <c r="A25" s="299" t="s">
        <v>1078</v>
      </c>
      <c r="B25" s="367"/>
      <c r="C25" s="315"/>
      <c r="E25" s="305"/>
      <c r="F25" s="305"/>
      <c r="H25" s="297"/>
      <c r="L25" s="297"/>
      <c r="M25" s="297"/>
    </row>
    <row r="26" spans="1:13" s="297" customFormat="1" ht="18.75" x14ac:dyDescent="0.25">
      <c r="A26" s="311"/>
      <c r="B26" s="310" t="s">
        <v>433</v>
      </c>
      <c r="C26" s="311"/>
      <c r="D26" s="311"/>
      <c r="E26" s="311"/>
      <c r="F26" s="311"/>
      <c r="G26" s="312"/>
      <c r="I26" s="299"/>
      <c r="J26" s="299"/>
      <c r="K26" s="299"/>
    </row>
    <row r="27" spans="1:13" s="297" customFormat="1" x14ac:dyDescent="0.25">
      <c r="A27" s="299" t="s">
        <v>448</v>
      </c>
      <c r="B27" s="317" t="s">
        <v>449</v>
      </c>
      <c r="C27" s="299" t="s">
        <v>450</v>
      </c>
      <c r="D27" s="318"/>
      <c r="E27" s="318"/>
      <c r="F27" s="318"/>
      <c r="I27" s="299"/>
      <c r="J27" s="299"/>
      <c r="K27" s="299"/>
    </row>
    <row r="28" spans="1:13" s="297" customFormat="1" x14ac:dyDescent="0.25">
      <c r="A28" s="299" t="s">
        <v>451</v>
      </c>
      <c r="B28" s="317" t="s">
        <v>452</v>
      </c>
      <c r="C28" s="299" t="s">
        <v>450</v>
      </c>
      <c r="D28" s="318"/>
      <c r="E28" s="318"/>
      <c r="F28" s="318"/>
      <c r="I28" s="299"/>
      <c r="J28" s="299"/>
      <c r="K28" s="299"/>
    </row>
    <row r="29" spans="1:13" s="297" customFormat="1" x14ac:dyDescent="0.25">
      <c r="A29" s="299" t="s">
        <v>453</v>
      </c>
      <c r="B29" s="317" t="s">
        <v>454</v>
      </c>
      <c r="C29" s="314" t="s">
        <v>455</v>
      </c>
      <c r="D29" s="299"/>
      <c r="E29" s="318"/>
      <c r="F29" s="318"/>
      <c r="I29" s="299"/>
      <c r="J29" s="299"/>
      <c r="K29" s="299"/>
    </row>
    <row r="30" spans="1:13" s="297" customFormat="1" x14ac:dyDescent="0.25">
      <c r="A30" s="299" t="s">
        <v>1079</v>
      </c>
      <c r="B30" s="317"/>
      <c r="C30" s="314"/>
      <c r="D30" s="299"/>
      <c r="E30" s="318"/>
      <c r="F30" s="318"/>
      <c r="I30" s="299"/>
      <c r="J30" s="299"/>
      <c r="K30" s="299"/>
    </row>
    <row r="31" spans="1:13" s="297" customFormat="1" x14ac:dyDescent="0.25">
      <c r="A31" s="299" t="s">
        <v>1080</v>
      </c>
      <c r="B31" s="317"/>
      <c r="C31" s="314"/>
      <c r="D31" s="299"/>
      <c r="E31" s="318"/>
      <c r="F31" s="318"/>
      <c r="I31" s="299"/>
      <c r="J31" s="299"/>
      <c r="K31" s="299"/>
    </row>
    <row r="32" spans="1:13" s="297" customFormat="1" x14ac:dyDescent="0.25">
      <c r="A32" s="299" t="s">
        <v>1081</v>
      </c>
      <c r="B32" s="317"/>
      <c r="C32" s="314"/>
      <c r="D32" s="299"/>
      <c r="E32" s="318"/>
      <c r="F32" s="318"/>
      <c r="I32" s="299"/>
      <c r="J32" s="299"/>
      <c r="K32" s="299"/>
    </row>
    <row r="33" spans="1:11" s="297" customFormat="1" x14ac:dyDescent="0.25">
      <c r="A33" s="299" t="s">
        <v>1082</v>
      </c>
      <c r="B33" s="317"/>
      <c r="C33" s="314"/>
      <c r="D33" s="299"/>
      <c r="E33" s="318"/>
      <c r="F33" s="318"/>
      <c r="I33" s="299"/>
      <c r="J33" s="299"/>
      <c r="K33" s="299"/>
    </row>
    <row r="34" spans="1:11" s="297" customFormat="1" x14ac:dyDescent="0.25">
      <c r="A34" s="299" t="s">
        <v>1083</v>
      </c>
      <c r="B34" s="317"/>
      <c r="C34" s="314"/>
      <c r="D34" s="299"/>
      <c r="E34" s="318"/>
      <c r="F34" s="318"/>
      <c r="I34" s="299"/>
      <c r="J34" s="299"/>
      <c r="K34" s="299"/>
    </row>
    <row r="35" spans="1:11" s="297" customFormat="1" x14ac:dyDescent="0.25">
      <c r="A35" s="299" t="s">
        <v>1084</v>
      </c>
      <c r="B35" s="317"/>
      <c r="C35" s="314"/>
      <c r="D35" s="299"/>
      <c r="E35" s="318"/>
      <c r="F35" s="318"/>
      <c r="I35" s="299"/>
      <c r="J35" s="299"/>
      <c r="K35" s="299"/>
    </row>
    <row r="36" spans="1:11" s="297" customFormat="1" ht="18.75" x14ac:dyDescent="0.25">
      <c r="A36" s="310"/>
      <c r="B36" s="310" t="s">
        <v>434</v>
      </c>
      <c r="C36" s="310"/>
      <c r="D36" s="311"/>
      <c r="E36" s="311"/>
      <c r="F36" s="311"/>
      <c r="G36" s="312"/>
      <c r="I36" s="299"/>
      <c r="J36" s="299"/>
      <c r="K36" s="299"/>
    </row>
    <row r="37" spans="1:11" s="297" customFormat="1" ht="15" customHeight="1" x14ac:dyDescent="0.25">
      <c r="A37" s="319"/>
      <c r="B37" s="320" t="s">
        <v>456</v>
      </c>
      <c r="C37" s="319" t="s">
        <v>457</v>
      </c>
      <c r="D37" s="319"/>
      <c r="E37" s="321"/>
      <c r="F37" s="322"/>
      <c r="G37" s="322"/>
      <c r="I37" s="299"/>
      <c r="J37" s="299"/>
      <c r="K37" s="299"/>
    </row>
    <row r="38" spans="1:11" s="297" customFormat="1" x14ac:dyDescent="0.25">
      <c r="A38" s="299" t="s">
        <v>458</v>
      </c>
      <c r="B38" s="318" t="s">
        <v>2699</v>
      </c>
      <c r="C38" s="323">
        <v>26215.627245690015</v>
      </c>
      <c r="D38" s="299"/>
      <c r="E38" s="299"/>
      <c r="F38" s="318"/>
      <c r="I38" s="299"/>
      <c r="J38" s="299"/>
      <c r="K38" s="299"/>
    </row>
    <row r="39" spans="1:11" s="297" customFormat="1" x14ac:dyDescent="0.25">
      <c r="A39" s="299" t="s">
        <v>459</v>
      </c>
      <c r="B39" s="318" t="s">
        <v>2700</v>
      </c>
      <c r="C39" s="323">
        <v>26065.627245690015</v>
      </c>
      <c r="D39" s="299"/>
      <c r="E39" s="299"/>
      <c r="F39" s="318"/>
      <c r="I39" s="299"/>
      <c r="J39" s="299"/>
      <c r="K39" s="299"/>
    </row>
    <row r="40" spans="1:11" s="297" customFormat="1" x14ac:dyDescent="0.25">
      <c r="A40" s="299" t="s">
        <v>1085</v>
      </c>
      <c r="B40" s="324" t="s">
        <v>2701</v>
      </c>
      <c r="C40" s="323"/>
      <c r="D40" s="299"/>
      <c r="E40" s="299"/>
      <c r="F40" s="318"/>
      <c r="I40" s="299"/>
      <c r="J40" s="299"/>
      <c r="K40" s="299"/>
    </row>
    <row r="41" spans="1:11" s="297" customFormat="1" x14ac:dyDescent="0.25">
      <c r="A41" s="299" t="s">
        <v>1086</v>
      </c>
      <c r="B41" s="324" t="s">
        <v>2702</v>
      </c>
      <c r="C41" s="323"/>
      <c r="D41" s="299"/>
      <c r="E41" s="299"/>
      <c r="F41" s="318"/>
      <c r="I41" s="299"/>
      <c r="J41" s="299"/>
      <c r="K41" s="299"/>
    </row>
    <row r="42" spans="1:11" s="297" customFormat="1" x14ac:dyDescent="0.25">
      <c r="A42" s="299" t="s">
        <v>1087</v>
      </c>
      <c r="B42" s="318"/>
      <c r="C42" s="323"/>
      <c r="D42" s="299"/>
      <c r="E42" s="299"/>
      <c r="F42" s="318"/>
      <c r="I42" s="299"/>
      <c r="J42" s="299"/>
      <c r="K42" s="299"/>
    </row>
    <row r="43" spans="1:11" s="297" customFormat="1" x14ac:dyDescent="0.25">
      <c r="A43" s="299" t="s">
        <v>1088</v>
      </c>
      <c r="B43" s="318"/>
      <c r="C43" s="323"/>
      <c r="D43" s="299"/>
      <c r="E43" s="299"/>
      <c r="F43" s="318"/>
      <c r="I43" s="299"/>
      <c r="J43" s="299"/>
      <c r="K43" s="299"/>
    </row>
    <row r="44" spans="1:11" s="297" customFormat="1" ht="15" customHeight="1" x14ac:dyDescent="0.25">
      <c r="A44" s="319"/>
      <c r="B44" s="320" t="s">
        <v>460</v>
      </c>
      <c r="C44" s="370" t="s">
        <v>1089</v>
      </c>
      <c r="D44" s="319" t="s">
        <v>461</v>
      </c>
      <c r="E44" s="321"/>
      <c r="F44" s="322" t="s">
        <v>462</v>
      </c>
      <c r="G44" s="322" t="s">
        <v>463</v>
      </c>
      <c r="I44" s="299"/>
      <c r="J44" s="299"/>
      <c r="K44" s="299"/>
    </row>
    <row r="45" spans="1:11" s="297" customFormat="1" x14ac:dyDescent="0.25">
      <c r="A45" s="299" t="s">
        <v>464</v>
      </c>
      <c r="B45" s="318" t="s">
        <v>465</v>
      </c>
      <c r="C45" s="325">
        <v>0.08</v>
      </c>
      <c r="D45" s="325">
        <f>C38/C39-1</f>
        <v>5.7547051749848865E-3</v>
      </c>
      <c r="E45" s="299"/>
      <c r="F45" s="325">
        <v>0</v>
      </c>
      <c r="G45" s="325" t="s">
        <v>466</v>
      </c>
      <c r="I45" s="299"/>
      <c r="J45" s="299"/>
      <c r="K45" s="299"/>
    </row>
    <row r="46" spans="1:11" s="297" customFormat="1" x14ac:dyDescent="0.25">
      <c r="A46" s="299" t="s">
        <v>946</v>
      </c>
      <c r="B46" s="318" t="s">
        <v>947</v>
      </c>
      <c r="C46" s="299" t="s">
        <v>466</v>
      </c>
      <c r="D46" s="299"/>
      <c r="E46" s="299"/>
      <c r="F46" s="299"/>
      <c r="G46" s="299"/>
      <c r="I46" s="299"/>
      <c r="J46" s="299"/>
      <c r="K46" s="299"/>
    </row>
    <row r="47" spans="1:11" s="297" customFormat="1" x14ac:dyDescent="0.25">
      <c r="A47" s="299" t="s">
        <v>948</v>
      </c>
      <c r="B47" s="318" t="s">
        <v>949</v>
      </c>
      <c r="C47" s="299" t="s">
        <v>1539</v>
      </c>
      <c r="D47" s="299" t="s">
        <v>1540</v>
      </c>
      <c r="E47" s="299"/>
      <c r="F47" s="299"/>
      <c r="G47" s="299"/>
      <c r="I47" s="299"/>
      <c r="J47" s="299"/>
      <c r="K47" s="299"/>
    </row>
    <row r="48" spans="1:11" s="297" customFormat="1" x14ac:dyDescent="0.25">
      <c r="A48" s="299" t="s">
        <v>1090</v>
      </c>
      <c r="B48" s="318"/>
      <c r="C48" s="299"/>
      <c r="D48" s="299"/>
      <c r="E48" s="299"/>
      <c r="F48" s="299"/>
      <c r="G48" s="299"/>
      <c r="I48" s="299"/>
      <c r="J48" s="299"/>
      <c r="K48" s="299"/>
    </row>
    <row r="49" spans="1:11" s="297" customFormat="1" x14ac:dyDescent="0.25">
      <c r="A49" s="299" t="s">
        <v>1091</v>
      </c>
      <c r="B49" s="318"/>
      <c r="C49" s="299"/>
      <c r="D49" s="299"/>
      <c r="E49" s="299"/>
      <c r="F49" s="299"/>
      <c r="G49" s="299"/>
      <c r="I49" s="299"/>
      <c r="J49" s="299"/>
      <c r="K49" s="299"/>
    </row>
    <row r="50" spans="1:11" s="297" customFormat="1" x14ac:dyDescent="0.25">
      <c r="A50" s="299" t="s">
        <v>1092</v>
      </c>
      <c r="B50" s="318"/>
      <c r="C50" s="299"/>
      <c r="D50" s="299"/>
      <c r="E50" s="299"/>
      <c r="F50" s="299"/>
      <c r="G50" s="299"/>
      <c r="I50" s="299"/>
      <c r="J50" s="299"/>
      <c r="K50" s="299"/>
    </row>
    <row r="51" spans="1:11" s="297" customFormat="1" x14ac:dyDescent="0.25">
      <c r="A51" s="299" t="s">
        <v>1093</v>
      </c>
      <c r="B51" s="318"/>
      <c r="C51" s="299"/>
      <c r="D51" s="299"/>
      <c r="E51" s="299"/>
      <c r="F51" s="299"/>
      <c r="G51" s="299"/>
      <c r="I51" s="299"/>
      <c r="J51" s="299"/>
      <c r="K51" s="299"/>
    </row>
    <row r="52" spans="1:11" s="297" customFormat="1" ht="15" customHeight="1" x14ac:dyDescent="0.25">
      <c r="A52" s="319"/>
      <c r="B52" s="320" t="s">
        <v>467</v>
      </c>
      <c r="C52" s="319" t="s">
        <v>457</v>
      </c>
      <c r="D52" s="319"/>
      <c r="E52" s="321"/>
      <c r="F52" s="322" t="s">
        <v>468</v>
      </c>
      <c r="G52" s="322"/>
      <c r="I52" s="299"/>
      <c r="J52" s="299"/>
      <c r="K52" s="299"/>
    </row>
    <row r="53" spans="1:11" s="297" customFormat="1" x14ac:dyDescent="0.25">
      <c r="A53" s="299" t="s">
        <v>469</v>
      </c>
      <c r="B53" s="318" t="s">
        <v>470</v>
      </c>
      <c r="C53" s="323">
        <v>26065.627245690001</v>
      </c>
      <c r="D53" s="299"/>
      <c r="E53" s="323"/>
      <c r="F53" s="325">
        <v>0.99427822197065074</v>
      </c>
      <c r="G53" s="326"/>
      <c r="I53" s="299"/>
      <c r="J53" s="299"/>
      <c r="K53" s="299"/>
    </row>
    <row r="54" spans="1:11" s="297" customFormat="1" x14ac:dyDescent="0.25">
      <c r="A54" s="299" t="s">
        <v>471</v>
      </c>
      <c r="B54" s="318" t="s">
        <v>472</v>
      </c>
      <c r="C54" s="323">
        <v>0</v>
      </c>
      <c r="D54" s="299"/>
      <c r="E54" s="323"/>
      <c r="F54" s="325">
        <v>0</v>
      </c>
      <c r="G54" s="326"/>
      <c r="I54" s="299"/>
      <c r="J54" s="299"/>
      <c r="K54" s="299"/>
    </row>
    <row r="55" spans="1:11" s="297" customFormat="1" x14ac:dyDescent="0.25">
      <c r="A55" s="299" t="s">
        <v>473</v>
      </c>
      <c r="B55" s="318" t="s">
        <v>474</v>
      </c>
      <c r="C55" s="323">
        <v>0</v>
      </c>
      <c r="D55" s="299"/>
      <c r="E55" s="323"/>
      <c r="F55" s="325">
        <v>0</v>
      </c>
      <c r="G55" s="326"/>
      <c r="I55" s="299"/>
      <c r="J55" s="299"/>
      <c r="K55" s="299"/>
    </row>
    <row r="56" spans="1:11" s="297" customFormat="1" x14ac:dyDescent="0.25">
      <c r="A56" s="299" t="s">
        <v>475</v>
      </c>
      <c r="B56" s="318" t="s">
        <v>476</v>
      </c>
      <c r="C56" s="323">
        <v>150</v>
      </c>
      <c r="D56" s="299"/>
      <c r="E56" s="323"/>
      <c r="F56" s="325">
        <v>5.7217780293493019E-3</v>
      </c>
      <c r="G56" s="326"/>
      <c r="I56" s="299"/>
      <c r="J56" s="299"/>
      <c r="K56" s="299"/>
    </row>
    <row r="57" spans="1:11" s="297" customFormat="1" x14ac:dyDescent="0.25">
      <c r="A57" s="299" t="s">
        <v>477</v>
      </c>
      <c r="B57" s="299" t="s">
        <v>9</v>
      </c>
      <c r="C57" s="323">
        <v>0</v>
      </c>
      <c r="D57" s="299"/>
      <c r="E57" s="323"/>
      <c r="F57" s="325">
        <v>0</v>
      </c>
      <c r="G57" s="326"/>
      <c r="I57" s="327"/>
      <c r="J57" s="327"/>
      <c r="K57" s="299"/>
    </row>
    <row r="58" spans="1:11" s="297" customFormat="1" x14ac:dyDescent="0.25">
      <c r="A58" s="299" t="s">
        <v>478</v>
      </c>
      <c r="B58" s="328" t="s">
        <v>10</v>
      </c>
      <c r="C58" s="323">
        <v>26215.627245690001</v>
      </c>
      <c r="D58" s="323"/>
      <c r="E58" s="323"/>
      <c r="F58" s="325">
        <v>1</v>
      </c>
      <c r="G58" s="326"/>
      <c r="I58" s="299"/>
      <c r="J58" s="299"/>
      <c r="K58" s="299"/>
    </row>
    <row r="59" spans="1:11" s="297" customFormat="1" x14ac:dyDescent="0.25">
      <c r="A59" s="299" t="s">
        <v>1094</v>
      </c>
      <c r="B59" s="328"/>
      <c r="C59" s="323"/>
      <c r="D59" s="323"/>
      <c r="E59" s="323"/>
      <c r="F59" s="325"/>
      <c r="G59" s="326"/>
      <c r="I59" s="299"/>
      <c r="J59" s="299"/>
      <c r="K59" s="299"/>
    </row>
    <row r="60" spans="1:11" s="297" customFormat="1" x14ac:dyDescent="0.25">
      <c r="A60" s="299" t="s">
        <v>1095</v>
      </c>
      <c r="B60" s="328"/>
      <c r="C60" s="323"/>
      <c r="D60" s="323"/>
      <c r="E60" s="323"/>
      <c r="F60" s="325"/>
      <c r="G60" s="326"/>
      <c r="I60" s="299"/>
      <c r="J60" s="299"/>
      <c r="K60" s="299"/>
    </row>
    <row r="61" spans="1:11" s="297" customFormat="1" x14ac:dyDescent="0.25">
      <c r="A61" s="299" t="s">
        <v>1096</v>
      </c>
      <c r="B61" s="328"/>
      <c r="C61" s="323"/>
      <c r="D61" s="323"/>
      <c r="E61" s="323"/>
      <c r="F61" s="325"/>
      <c r="G61" s="326"/>
      <c r="I61" s="299"/>
      <c r="J61" s="299"/>
      <c r="K61" s="299"/>
    </row>
    <row r="62" spans="1:11" s="297" customFormat="1" x14ac:dyDescent="0.25">
      <c r="A62" s="299" t="s">
        <v>1097</v>
      </c>
      <c r="B62" s="328"/>
      <c r="C62" s="323"/>
      <c r="D62" s="323"/>
      <c r="E62" s="323"/>
      <c r="F62" s="325"/>
      <c r="G62" s="326"/>
      <c r="I62" s="299"/>
      <c r="J62" s="299"/>
      <c r="K62" s="299"/>
    </row>
    <row r="63" spans="1:11" s="297" customFormat="1" x14ac:dyDescent="0.25">
      <c r="A63" s="299" t="s">
        <v>1098</v>
      </c>
      <c r="B63" s="328"/>
      <c r="C63" s="323"/>
      <c r="D63" s="323"/>
      <c r="E63" s="323"/>
      <c r="F63" s="325"/>
      <c r="G63" s="326"/>
      <c r="I63" s="299"/>
      <c r="J63" s="299"/>
      <c r="K63" s="299"/>
    </row>
    <row r="64" spans="1:11" s="297" customFormat="1" x14ac:dyDescent="0.25">
      <c r="A64" s="299" t="s">
        <v>1099</v>
      </c>
      <c r="B64" s="328"/>
      <c r="C64" s="323"/>
      <c r="D64" s="323"/>
      <c r="E64" s="323"/>
      <c r="F64" s="325"/>
      <c r="G64" s="326"/>
      <c r="I64" s="299"/>
      <c r="J64" s="299"/>
      <c r="K64" s="299"/>
    </row>
    <row r="65" spans="1:11" s="297" customFormat="1" ht="15" customHeight="1" x14ac:dyDescent="0.25">
      <c r="A65" s="319"/>
      <c r="B65" s="320" t="s">
        <v>479</v>
      </c>
      <c r="C65" s="319" t="s">
        <v>1100</v>
      </c>
      <c r="D65" s="319" t="s">
        <v>1101</v>
      </c>
      <c r="E65" s="321"/>
      <c r="F65" s="322" t="s">
        <v>480</v>
      </c>
      <c r="G65" s="331" t="s">
        <v>481</v>
      </c>
      <c r="I65" s="299"/>
      <c r="J65" s="299"/>
      <c r="K65" s="299"/>
    </row>
    <row r="66" spans="1:11" s="297" customFormat="1" x14ac:dyDescent="0.25">
      <c r="A66" s="299" t="s">
        <v>482</v>
      </c>
      <c r="B66" s="318" t="s">
        <v>483</v>
      </c>
      <c r="C66" s="332">
        <v>21.765206133604302</v>
      </c>
      <c r="D66" s="299" t="s">
        <v>466</v>
      </c>
      <c r="E66" s="313"/>
      <c r="F66" s="333"/>
      <c r="G66" s="334"/>
      <c r="I66" s="299"/>
      <c r="J66" s="299"/>
      <c r="K66" s="299"/>
    </row>
    <row r="67" spans="1:11" s="297" customFormat="1" x14ac:dyDescent="0.25">
      <c r="A67" s="299"/>
      <c r="B67" s="318"/>
      <c r="C67" s="313"/>
      <c r="D67" s="313"/>
      <c r="E67" s="313"/>
      <c r="F67" s="334"/>
      <c r="G67" s="334"/>
      <c r="I67" s="299"/>
      <c r="J67" s="299"/>
      <c r="K67" s="299"/>
    </row>
    <row r="68" spans="1:11" s="297" customFormat="1" x14ac:dyDescent="0.25">
      <c r="A68" s="299"/>
      <c r="B68" s="318" t="s">
        <v>1102</v>
      </c>
      <c r="C68" s="367"/>
      <c r="D68" s="367"/>
      <c r="E68" s="367"/>
      <c r="F68" s="334"/>
      <c r="G68" s="334"/>
      <c r="I68" s="299"/>
      <c r="J68" s="299"/>
      <c r="K68" s="299"/>
    </row>
    <row r="69" spans="1:11" s="297" customFormat="1" x14ac:dyDescent="0.25">
      <c r="A69" s="299"/>
      <c r="B69" s="318" t="s">
        <v>484</v>
      </c>
      <c r="C69" s="299"/>
      <c r="D69" s="299"/>
      <c r="E69" s="313"/>
      <c r="F69" s="334"/>
      <c r="G69" s="334"/>
      <c r="I69" s="299"/>
      <c r="J69" s="299"/>
      <c r="K69" s="299"/>
    </row>
    <row r="70" spans="1:11" s="297" customFormat="1" x14ac:dyDescent="0.25">
      <c r="A70" s="299" t="s">
        <v>485</v>
      </c>
      <c r="B70" s="335" t="s">
        <v>486</v>
      </c>
      <c r="C70" s="323">
        <v>1602.5739275000001</v>
      </c>
      <c r="D70" s="323" t="s">
        <v>466</v>
      </c>
      <c r="E70" s="323"/>
      <c r="F70" s="361">
        <v>6.1130481925859716E-2</v>
      </c>
      <c r="G70" s="323" t="s">
        <v>2071</v>
      </c>
      <c r="I70" s="299"/>
      <c r="J70" s="299"/>
      <c r="K70" s="299"/>
    </row>
    <row r="71" spans="1:11" s="297" customFormat="1" x14ac:dyDescent="0.25">
      <c r="A71" s="299" t="s">
        <v>487</v>
      </c>
      <c r="B71" s="335" t="s">
        <v>488</v>
      </c>
      <c r="C71" s="323">
        <v>1282.4499840000001</v>
      </c>
      <c r="D71" s="323" t="s">
        <v>466</v>
      </c>
      <c r="E71" s="323"/>
      <c r="F71" s="361">
        <v>4.8919294281811583E-2</v>
      </c>
      <c r="G71" s="323" t="s">
        <v>2071</v>
      </c>
      <c r="I71" s="299"/>
      <c r="J71" s="299"/>
      <c r="K71" s="299"/>
    </row>
    <row r="72" spans="1:11" s="297" customFormat="1" x14ac:dyDescent="0.25">
      <c r="A72" s="299" t="s">
        <v>489</v>
      </c>
      <c r="B72" s="335" t="s">
        <v>490</v>
      </c>
      <c r="C72" s="323">
        <v>1282.8151272</v>
      </c>
      <c r="D72" s="323" t="s">
        <v>466</v>
      </c>
      <c r="E72" s="323"/>
      <c r="F72" s="361">
        <v>4.8933222737407245E-2</v>
      </c>
      <c r="G72" s="323" t="s">
        <v>2071</v>
      </c>
      <c r="I72" s="299"/>
      <c r="J72" s="299"/>
      <c r="K72" s="299"/>
    </row>
    <row r="73" spans="1:11" s="297" customFormat="1" x14ac:dyDescent="0.25">
      <c r="A73" s="299" t="s">
        <v>491</v>
      </c>
      <c r="B73" s="335" t="s">
        <v>492</v>
      </c>
      <c r="C73" s="323">
        <v>1281.9848442999998</v>
      </c>
      <c r="D73" s="323" t="s">
        <v>466</v>
      </c>
      <c r="E73" s="323"/>
      <c r="F73" s="361">
        <v>4.8901551441037791E-2</v>
      </c>
      <c r="G73" s="323" t="s">
        <v>2071</v>
      </c>
      <c r="I73" s="299"/>
      <c r="J73" s="299"/>
      <c r="K73" s="299"/>
    </row>
    <row r="74" spans="1:11" s="297" customFormat="1" x14ac:dyDescent="0.25">
      <c r="A74" s="299" t="s">
        <v>493</v>
      </c>
      <c r="B74" s="335" t="s">
        <v>494</v>
      </c>
      <c r="C74" s="323">
        <v>1275.1858540999999</v>
      </c>
      <c r="D74" s="323" t="s">
        <v>466</v>
      </c>
      <c r="E74" s="323"/>
      <c r="F74" s="361">
        <v>4.8642202689380784E-2</v>
      </c>
      <c r="G74" s="323" t="s">
        <v>2071</v>
      </c>
      <c r="I74" s="299"/>
      <c r="J74" s="299"/>
      <c r="K74" s="299"/>
    </row>
    <row r="75" spans="1:11" s="297" customFormat="1" x14ac:dyDescent="0.25">
      <c r="A75" s="299" t="s">
        <v>495</v>
      </c>
      <c r="B75" s="335" t="s">
        <v>496</v>
      </c>
      <c r="C75" s="323">
        <v>6286.7667633000001</v>
      </c>
      <c r="D75" s="323" t="s">
        <v>466</v>
      </c>
      <c r="E75" s="323"/>
      <c r="F75" s="361">
        <v>0.23980989294860858</v>
      </c>
      <c r="G75" s="323" t="s">
        <v>2071</v>
      </c>
      <c r="I75" s="299"/>
      <c r="J75" s="299"/>
      <c r="K75" s="299"/>
    </row>
    <row r="76" spans="1:11" s="297" customFormat="1" x14ac:dyDescent="0.25">
      <c r="A76" s="299" t="s">
        <v>497</v>
      </c>
      <c r="B76" s="335" t="s">
        <v>498</v>
      </c>
      <c r="C76" s="323">
        <v>13203.850745</v>
      </c>
      <c r="D76" s="323" t="s">
        <v>466</v>
      </c>
      <c r="E76" s="323"/>
      <c r="F76" s="361">
        <v>0.50366335397589435</v>
      </c>
      <c r="G76" s="323" t="s">
        <v>2071</v>
      </c>
      <c r="I76" s="299"/>
      <c r="J76" s="299"/>
      <c r="K76" s="299"/>
    </row>
    <row r="77" spans="1:11" s="297" customFormat="1" x14ac:dyDescent="0.25">
      <c r="A77" s="299" t="s">
        <v>499</v>
      </c>
      <c r="B77" s="336" t="s">
        <v>10</v>
      </c>
      <c r="C77" s="323">
        <v>26215.627245399999</v>
      </c>
      <c r="D77" s="323">
        <v>0</v>
      </c>
      <c r="E77" s="323"/>
      <c r="F77" s="362">
        <v>1</v>
      </c>
      <c r="G77" s="323">
        <v>0</v>
      </c>
      <c r="I77" s="299"/>
      <c r="J77" s="299"/>
      <c r="K77" s="299"/>
    </row>
    <row r="78" spans="1:11" s="297" customFormat="1" x14ac:dyDescent="0.25">
      <c r="A78" s="299" t="s">
        <v>1103</v>
      </c>
      <c r="B78" s="371"/>
      <c r="C78" s="323"/>
      <c r="D78" s="323"/>
      <c r="E78" s="318"/>
      <c r="F78" s="323"/>
      <c r="G78" s="326"/>
      <c r="I78" s="299"/>
      <c r="J78" s="299"/>
      <c r="K78" s="299"/>
    </row>
    <row r="79" spans="1:11" s="297" customFormat="1" x14ac:dyDescent="0.25">
      <c r="A79" s="299" t="s">
        <v>1104</v>
      </c>
      <c r="B79" s="371"/>
      <c r="C79" s="323"/>
      <c r="D79" s="323"/>
      <c r="E79" s="318"/>
      <c r="F79" s="323"/>
      <c r="G79" s="326"/>
      <c r="I79" s="299"/>
      <c r="J79" s="299"/>
      <c r="K79" s="299"/>
    </row>
    <row r="80" spans="1:11" s="297" customFormat="1" x14ac:dyDescent="0.25">
      <c r="A80" s="299" t="s">
        <v>1105</v>
      </c>
      <c r="B80" s="371"/>
      <c r="C80" s="323"/>
      <c r="D80" s="323"/>
      <c r="E80" s="318"/>
      <c r="F80" s="323"/>
      <c r="G80" s="326"/>
      <c r="I80" s="299"/>
      <c r="J80" s="299"/>
      <c r="K80" s="299"/>
    </row>
    <row r="81" spans="1:11" s="297" customFormat="1" x14ac:dyDescent="0.25">
      <c r="A81" s="299" t="s">
        <v>1106</v>
      </c>
      <c r="B81" s="371"/>
      <c r="C81" s="323"/>
      <c r="D81" s="323"/>
      <c r="E81" s="318"/>
      <c r="F81" s="323"/>
      <c r="G81" s="326"/>
      <c r="I81" s="299"/>
      <c r="J81" s="299"/>
      <c r="K81" s="299"/>
    </row>
    <row r="82" spans="1:11" s="297" customFormat="1" x14ac:dyDescent="0.25">
      <c r="A82" s="299" t="s">
        <v>1107</v>
      </c>
      <c r="B82" s="371"/>
      <c r="C82" s="323"/>
      <c r="D82" s="323"/>
      <c r="E82" s="318"/>
      <c r="F82" s="323"/>
      <c r="G82" s="326"/>
      <c r="I82" s="299"/>
      <c r="J82" s="299"/>
      <c r="K82" s="299"/>
    </row>
    <row r="83" spans="1:11" s="297" customFormat="1" x14ac:dyDescent="0.25">
      <c r="A83" s="299" t="s">
        <v>1108</v>
      </c>
      <c r="B83" s="336"/>
      <c r="C83" s="323"/>
      <c r="D83" s="323"/>
      <c r="E83" s="318"/>
      <c r="F83" s="362"/>
      <c r="G83" s="326"/>
      <c r="I83" s="299"/>
      <c r="J83" s="299"/>
      <c r="K83" s="299"/>
    </row>
    <row r="84" spans="1:11" s="297" customFormat="1" x14ac:dyDescent="0.25">
      <c r="A84" s="299" t="s">
        <v>1109</v>
      </c>
      <c r="B84" s="336"/>
      <c r="C84" s="323"/>
      <c r="D84" s="323"/>
      <c r="E84" s="318"/>
      <c r="F84" s="362"/>
      <c r="G84" s="326"/>
      <c r="I84" s="299"/>
      <c r="J84" s="299"/>
      <c r="K84" s="299"/>
    </row>
    <row r="85" spans="1:11" s="297" customFormat="1" x14ac:dyDescent="0.25">
      <c r="A85" s="299" t="s">
        <v>1110</v>
      </c>
      <c r="B85" s="336"/>
      <c r="C85" s="323"/>
      <c r="D85" s="323"/>
      <c r="E85" s="318"/>
      <c r="F85" s="362"/>
      <c r="G85" s="326"/>
      <c r="I85" s="299"/>
      <c r="J85" s="299"/>
      <c r="K85" s="299"/>
    </row>
    <row r="86" spans="1:11" s="297" customFormat="1" x14ac:dyDescent="0.25">
      <c r="A86" s="299" t="s">
        <v>1111</v>
      </c>
      <c r="B86" s="336"/>
      <c r="C86" s="323"/>
      <c r="D86" s="323"/>
      <c r="E86" s="318"/>
      <c r="F86" s="362"/>
      <c r="G86" s="326"/>
      <c r="I86" s="299"/>
      <c r="J86" s="299"/>
      <c r="K86" s="299"/>
    </row>
    <row r="87" spans="1:11" s="297" customFormat="1" x14ac:dyDescent="0.25">
      <c r="A87" s="299" t="s">
        <v>1112</v>
      </c>
      <c r="B87" s="336"/>
      <c r="C87" s="323"/>
      <c r="D87" s="323"/>
      <c r="E87" s="318"/>
      <c r="F87" s="362"/>
      <c r="G87" s="326"/>
      <c r="I87" s="299"/>
      <c r="J87" s="299"/>
      <c r="K87" s="299"/>
    </row>
    <row r="88" spans="1:11" s="297" customFormat="1" ht="15" customHeight="1" x14ac:dyDescent="0.25">
      <c r="A88" s="319"/>
      <c r="B88" s="320" t="s">
        <v>500</v>
      </c>
      <c r="C88" s="319" t="s">
        <v>1114</v>
      </c>
      <c r="D88" s="319" t="s">
        <v>1115</v>
      </c>
      <c r="E88" s="321"/>
      <c r="F88" s="322" t="s">
        <v>501</v>
      </c>
      <c r="G88" s="319" t="s">
        <v>502</v>
      </c>
      <c r="I88" s="299"/>
      <c r="J88" s="299"/>
      <c r="K88" s="299"/>
    </row>
    <row r="89" spans="1:11" s="297" customFormat="1" x14ac:dyDescent="0.25">
      <c r="A89" s="299" t="s">
        <v>503</v>
      </c>
      <c r="B89" s="318" t="s">
        <v>483</v>
      </c>
      <c r="C89" s="337">
        <v>5.4292290053948324</v>
      </c>
      <c r="D89" s="337" t="s">
        <v>466</v>
      </c>
      <c r="E89" s="337"/>
      <c r="F89" s="337"/>
      <c r="G89" s="337"/>
      <c r="I89" s="299"/>
      <c r="J89" s="299"/>
      <c r="K89" s="299"/>
    </row>
    <row r="90" spans="1:11" s="297" customFormat="1" x14ac:dyDescent="0.25">
      <c r="A90" s="299"/>
      <c r="B90" s="318"/>
      <c r="C90" s="337"/>
      <c r="D90" s="337"/>
      <c r="E90" s="337"/>
      <c r="F90" s="337"/>
      <c r="G90" s="337"/>
      <c r="I90" s="299"/>
      <c r="J90" s="299"/>
      <c r="K90" s="299"/>
    </row>
    <row r="91" spans="1:11" s="297" customFormat="1" x14ac:dyDescent="0.25">
      <c r="A91" s="299"/>
      <c r="B91" s="318" t="s">
        <v>1113</v>
      </c>
      <c r="C91" s="337"/>
      <c r="D91" s="337"/>
      <c r="E91" s="337"/>
      <c r="F91" s="337"/>
      <c r="G91" s="337"/>
      <c r="I91" s="299"/>
      <c r="J91" s="299"/>
      <c r="K91" s="299"/>
    </row>
    <row r="92" spans="1:11" s="297" customFormat="1" x14ac:dyDescent="0.25">
      <c r="A92" s="299" t="s">
        <v>504</v>
      </c>
      <c r="B92" s="318" t="s">
        <v>484</v>
      </c>
      <c r="C92" s="337"/>
      <c r="D92" s="337"/>
      <c r="E92" s="337"/>
      <c r="F92" s="337"/>
      <c r="G92" s="337"/>
      <c r="I92" s="299"/>
      <c r="J92" s="299"/>
      <c r="K92" s="299"/>
    </row>
    <row r="93" spans="1:11" s="297" customFormat="1" x14ac:dyDescent="0.25">
      <c r="A93" s="299" t="s">
        <v>505</v>
      </c>
      <c r="B93" s="335" t="s">
        <v>486</v>
      </c>
      <c r="C93" s="323">
        <v>826.99420634000035</v>
      </c>
      <c r="D93" s="337" t="s">
        <v>466</v>
      </c>
      <c r="E93" s="337"/>
      <c r="F93" s="325">
        <v>3.1727385592715589E-2</v>
      </c>
      <c r="G93" s="337" t="s">
        <v>2071</v>
      </c>
      <c r="I93" s="299"/>
      <c r="J93" s="299"/>
      <c r="K93" s="299"/>
    </row>
    <row r="94" spans="1:11" s="297" customFormat="1" x14ac:dyDescent="0.25">
      <c r="A94" s="299" t="s">
        <v>506</v>
      </c>
      <c r="B94" s="335" t="s">
        <v>488</v>
      </c>
      <c r="C94" s="323">
        <v>1112.8756922399996</v>
      </c>
      <c r="D94" s="337" t="s">
        <v>466</v>
      </c>
      <c r="E94" s="337"/>
      <c r="F94" s="325">
        <v>4.2695143368322926E-2</v>
      </c>
      <c r="G94" s="337" t="s">
        <v>2071</v>
      </c>
      <c r="I94" s="299"/>
      <c r="J94" s="299"/>
      <c r="K94" s="299"/>
    </row>
    <row r="95" spans="1:11" s="297" customFormat="1" x14ac:dyDescent="0.25">
      <c r="A95" s="299" t="s">
        <v>507</v>
      </c>
      <c r="B95" s="335" t="s">
        <v>490</v>
      </c>
      <c r="C95" s="323">
        <v>1124.0044492100019</v>
      </c>
      <c r="D95" s="337" t="s">
        <v>466</v>
      </c>
      <c r="E95" s="337"/>
      <c r="F95" s="325">
        <v>4.3122094803832403E-2</v>
      </c>
      <c r="G95" s="337" t="s">
        <v>2071</v>
      </c>
      <c r="I95" s="299"/>
      <c r="J95" s="299"/>
      <c r="K95" s="299"/>
    </row>
    <row r="96" spans="1:11" s="297" customFormat="1" x14ac:dyDescent="0.25">
      <c r="A96" s="299" t="s">
        <v>508</v>
      </c>
      <c r="B96" s="335" t="s">
        <v>492</v>
      </c>
      <c r="C96" s="323">
        <v>1136.4910329999989</v>
      </c>
      <c r="D96" s="337" t="s">
        <v>466</v>
      </c>
      <c r="E96" s="337"/>
      <c r="F96" s="325">
        <v>4.3601138859526926E-2</v>
      </c>
      <c r="G96" s="337" t="s">
        <v>2071</v>
      </c>
      <c r="I96" s="299"/>
      <c r="J96" s="299"/>
      <c r="K96" s="299"/>
    </row>
    <row r="97" spans="1:14" s="297" customFormat="1" x14ac:dyDescent="0.25">
      <c r="A97" s="299" t="s">
        <v>509</v>
      </c>
      <c r="B97" s="335" t="s">
        <v>494</v>
      </c>
      <c r="C97" s="323">
        <v>1145.3054384400004</v>
      </c>
      <c r="D97" s="337" t="s">
        <v>466</v>
      </c>
      <c r="E97" s="337"/>
      <c r="F97" s="325">
        <v>4.3939300890193538E-2</v>
      </c>
      <c r="G97" s="337" t="s">
        <v>2071</v>
      </c>
      <c r="I97" s="299"/>
      <c r="J97" s="299"/>
      <c r="K97" s="299"/>
    </row>
    <row r="98" spans="1:14" s="297" customFormat="1" x14ac:dyDescent="0.25">
      <c r="A98" s="299" t="s">
        <v>510</v>
      </c>
      <c r="B98" s="335" t="s">
        <v>496</v>
      </c>
      <c r="C98" s="323">
        <v>20719.956426460016</v>
      </c>
      <c r="D98" s="337" t="s">
        <v>466</v>
      </c>
      <c r="E98" s="337"/>
      <c r="F98" s="325">
        <v>0.79491493648540856</v>
      </c>
      <c r="G98" s="337" t="s">
        <v>2071</v>
      </c>
      <c r="I98" s="299"/>
      <c r="J98" s="299"/>
      <c r="K98" s="299"/>
    </row>
    <row r="99" spans="1:14" x14ac:dyDescent="0.25">
      <c r="A99" s="299" t="s">
        <v>511</v>
      </c>
      <c r="B99" s="335" t="s">
        <v>498</v>
      </c>
      <c r="C99" s="323">
        <v>0</v>
      </c>
      <c r="D99" s="337" t="s">
        <v>466</v>
      </c>
      <c r="E99" s="337"/>
      <c r="F99" s="325">
        <v>0</v>
      </c>
      <c r="G99" s="337" t="s">
        <v>2071</v>
      </c>
      <c r="H99" s="297"/>
      <c r="L99" s="297"/>
      <c r="M99" s="297"/>
    </row>
    <row r="100" spans="1:14" x14ac:dyDescent="0.25">
      <c r="A100" s="299" t="s">
        <v>512</v>
      </c>
      <c r="B100" s="336" t="s">
        <v>10</v>
      </c>
      <c r="C100" s="323">
        <v>26065.627245690019</v>
      </c>
      <c r="D100" s="337">
        <v>0</v>
      </c>
      <c r="E100" s="337"/>
      <c r="F100" s="325">
        <v>1</v>
      </c>
      <c r="G100" s="337">
        <v>0</v>
      </c>
      <c r="H100" s="297"/>
      <c r="L100" s="297"/>
      <c r="M100" s="297"/>
    </row>
    <row r="101" spans="1:14" x14ac:dyDescent="0.25">
      <c r="A101" s="299" t="s">
        <v>1116</v>
      </c>
      <c r="B101" s="371"/>
      <c r="C101" s="323"/>
      <c r="D101" s="323"/>
      <c r="E101" s="318"/>
      <c r="F101" s="362"/>
      <c r="G101" s="329"/>
      <c r="H101" s="297"/>
      <c r="L101" s="297"/>
      <c r="M101" s="297"/>
    </row>
    <row r="102" spans="1:14" x14ac:dyDescent="0.25">
      <c r="A102" s="299" t="s">
        <v>1117</v>
      </c>
      <c r="B102" s="371"/>
      <c r="C102" s="323"/>
      <c r="D102" s="323"/>
      <c r="E102" s="318"/>
      <c r="F102" s="362"/>
      <c r="G102" s="329"/>
      <c r="H102" s="297"/>
      <c r="L102" s="297"/>
      <c r="M102" s="297"/>
    </row>
    <row r="103" spans="1:14" x14ac:dyDescent="0.25">
      <c r="A103" s="299" t="s">
        <v>1118</v>
      </c>
      <c r="B103" s="371"/>
      <c r="C103" s="323"/>
      <c r="D103" s="323"/>
      <c r="E103" s="318"/>
      <c r="F103" s="362"/>
      <c r="G103" s="329"/>
      <c r="H103" s="297"/>
      <c r="L103" s="297"/>
      <c r="M103" s="297"/>
    </row>
    <row r="104" spans="1:14" x14ac:dyDescent="0.25">
      <c r="A104" s="299" t="s">
        <v>1119</v>
      </c>
      <c r="B104" s="371"/>
      <c r="C104" s="323"/>
      <c r="D104" s="323"/>
      <c r="E104" s="318"/>
      <c r="F104" s="362"/>
      <c r="G104" s="329"/>
      <c r="H104" s="297"/>
      <c r="L104" s="297"/>
      <c r="M104" s="297"/>
    </row>
    <row r="105" spans="1:14" x14ac:dyDescent="0.25">
      <c r="A105" s="299" t="s">
        <v>1120</v>
      </c>
      <c r="B105" s="371"/>
      <c r="C105" s="323"/>
      <c r="D105" s="323"/>
      <c r="E105" s="318"/>
      <c r="F105" s="362"/>
      <c r="G105" s="329"/>
      <c r="H105" s="297"/>
      <c r="L105" s="297"/>
      <c r="M105" s="297"/>
    </row>
    <row r="106" spans="1:14" x14ac:dyDescent="0.25">
      <c r="A106" s="299" t="s">
        <v>1121</v>
      </c>
      <c r="B106" s="336"/>
      <c r="C106" s="323"/>
      <c r="D106" s="323"/>
      <c r="E106" s="318"/>
      <c r="F106" s="362"/>
      <c r="G106" s="329"/>
      <c r="H106" s="297"/>
      <c r="L106" s="297"/>
      <c r="M106" s="297"/>
    </row>
    <row r="107" spans="1:14" x14ac:dyDescent="0.25">
      <c r="A107" s="299" t="s">
        <v>1122</v>
      </c>
      <c r="B107" s="336"/>
      <c r="C107" s="323"/>
      <c r="D107" s="323"/>
      <c r="E107" s="318"/>
      <c r="F107" s="362"/>
      <c r="G107" s="329"/>
      <c r="H107" s="297"/>
      <c r="L107" s="297"/>
      <c r="M107" s="297"/>
    </row>
    <row r="108" spans="1:14" x14ac:dyDescent="0.25">
      <c r="A108" s="299" t="s">
        <v>1123</v>
      </c>
      <c r="B108" s="336"/>
      <c r="C108" s="323"/>
      <c r="D108" s="323"/>
      <c r="E108" s="318"/>
      <c r="F108" s="362"/>
      <c r="G108" s="329"/>
      <c r="H108" s="297"/>
      <c r="L108" s="297"/>
      <c r="M108" s="297"/>
    </row>
    <row r="109" spans="1:14" x14ac:dyDescent="0.25">
      <c r="A109" s="299" t="s">
        <v>1124</v>
      </c>
      <c r="B109" s="336"/>
      <c r="C109" s="323"/>
      <c r="D109" s="323"/>
      <c r="E109" s="318"/>
      <c r="F109" s="362"/>
      <c r="G109" s="329"/>
      <c r="H109" s="297"/>
      <c r="L109" s="297"/>
      <c r="M109" s="297"/>
    </row>
    <row r="110" spans="1:14" x14ac:dyDescent="0.25">
      <c r="A110" s="299" t="s">
        <v>1125</v>
      </c>
      <c r="B110" s="336"/>
      <c r="C110" s="323"/>
      <c r="D110" s="323"/>
      <c r="E110" s="318"/>
      <c r="F110" s="362"/>
      <c r="G110" s="329"/>
      <c r="H110" s="297"/>
      <c r="L110" s="297"/>
      <c r="M110" s="297"/>
    </row>
    <row r="111" spans="1:14" ht="15" customHeight="1" x14ac:dyDescent="0.25">
      <c r="A111" s="319"/>
      <c r="B111" s="320" t="s">
        <v>1547</v>
      </c>
      <c r="C111" s="322" t="s">
        <v>513</v>
      </c>
      <c r="D111" s="322" t="s">
        <v>514</v>
      </c>
      <c r="E111" s="321"/>
      <c r="F111" s="322" t="s">
        <v>515</v>
      </c>
      <c r="G111" s="322" t="s">
        <v>516</v>
      </c>
      <c r="H111" s="297"/>
      <c r="L111" s="297"/>
      <c r="M111" s="297"/>
    </row>
    <row r="112" spans="1:14" s="338" customFormat="1" x14ac:dyDescent="0.25">
      <c r="A112" s="299" t="s">
        <v>517</v>
      </c>
      <c r="B112" s="318" t="s">
        <v>81</v>
      </c>
      <c r="C112" s="323">
        <v>0</v>
      </c>
      <c r="D112" s="323">
        <v>0</v>
      </c>
      <c r="E112" s="326"/>
      <c r="F112" s="361">
        <v>0</v>
      </c>
      <c r="G112" s="361">
        <v>0</v>
      </c>
      <c r="H112" s="297"/>
      <c r="I112" s="299"/>
      <c r="J112" s="299"/>
      <c r="K112" s="299"/>
      <c r="L112" s="297"/>
      <c r="M112" s="297"/>
      <c r="N112" s="297"/>
    </row>
    <row r="113" spans="1:14" s="338" customFormat="1" x14ac:dyDescent="0.25">
      <c r="A113" s="299" t="s">
        <v>518</v>
      </c>
      <c r="B113" s="318" t="s">
        <v>1368</v>
      </c>
      <c r="C113" s="323">
        <v>0</v>
      </c>
      <c r="D113" s="323">
        <v>0</v>
      </c>
      <c r="E113" s="326"/>
      <c r="F113" s="361">
        <v>0</v>
      </c>
      <c r="G113" s="361">
        <v>0</v>
      </c>
      <c r="H113" s="297"/>
      <c r="I113" s="299"/>
      <c r="J113" s="299"/>
      <c r="K113" s="299"/>
      <c r="L113" s="297"/>
      <c r="M113" s="297"/>
      <c r="N113" s="297"/>
    </row>
    <row r="114" spans="1:14" s="338" customFormat="1" x14ac:dyDescent="0.25">
      <c r="A114" s="299" t="s">
        <v>519</v>
      </c>
      <c r="B114" s="318" t="s">
        <v>525</v>
      </c>
      <c r="C114" s="323">
        <v>0</v>
      </c>
      <c r="D114" s="323">
        <v>0</v>
      </c>
      <c r="E114" s="326"/>
      <c r="F114" s="361">
        <v>0</v>
      </c>
      <c r="G114" s="361">
        <v>0</v>
      </c>
      <c r="H114" s="297"/>
      <c r="I114" s="299"/>
      <c r="J114" s="299"/>
      <c r="K114" s="299"/>
      <c r="L114" s="297"/>
      <c r="M114" s="297"/>
      <c r="N114" s="297"/>
    </row>
    <row r="115" spans="1:14" s="338" customFormat="1" x14ac:dyDescent="0.25">
      <c r="A115" s="299" t="s">
        <v>520</v>
      </c>
      <c r="B115" s="318" t="s">
        <v>1369</v>
      </c>
      <c r="C115" s="323">
        <v>0</v>
      </c>
      <c r="D115" s="323">
        <v>0</v>
      </c>
      <c r="E115" s="326"/>
      <c r="F115" s="361">
        <v>0</v>
      </c>
      <c r="G115" s="361">
        <v>0</v>
      </c>
      <c r="H115" s="297"/>
      <c r="I115" s="299"/>
      <c r="J115" s="299"/>
      <c r="K115" s="299"/>
      <c r="L115" s="297"/>
      <c r="M115" s="297"/>
      <c r="N115" s="297"/>
    </row>
    <row r="116" spans="1:14" s="338" customFormat="1" x14ac:dyDescent="0.25">
      <c r="A116" s="299" t="s">
        <v>521</v>
      </c>
      <c r="B116" s="318" t="s">
        <v>83</v>
      </c>
      <c r="C116" s="323">
        <v>0</v>
      </c>
      <c r="D116" s="323">
        <v>0</v>
      </c>
      <c r="E116" s="326"/>
      <c r="F116" s="361">
        <v>0</v>
      </c>
      <c r="G116" s="361">
        <v>0</v>
      </c>
      <c r="H116" s="297"/>
      <c r="I116" s="299"/>
      <c r="J116" s="299"/>
      <c r="K116" s="299"/>
      <c r="L116" s="297"/>
      <c r="M116" s="297"/>
      <c r="N116" s="297"/>
    </row>
    <row r="117" spans="1:14" s="338" customFormat="1" x14ac:dyDescent="0.25">
      <c r="A117" s="299" t="s">
        <v>522</v>
      </c>
      <c r="B117" s="318" t="s">
        <v>527</v>
      </c>
      <c r="C117" s="323">
        <v>0</v>
      </c>
      <c r="D117" s="323">
        <v>0</v>
      </c>
      <c r="E117" s="326"/>
      <c r="F117" s="361">
        <v>0</v>
      </c>
      <c r="G117" s="361">
        <v>0</v>
      </c>
      <c r="H117" s="297"/>
      <c r="I117" s="299"/>
      <c r="J117" s="299"/>
      <c r="K117" s="299"/>
      <c r="L117" s="297"/>
      <c r="M117" s="297"/>
      <c r="N117" s="297"/>
    </row>
    <row r="118" spans="1:14" x14ac:dyDescent="0.25">
      <c r="A118" s="299" t="s">
        <v>523</v>
      </c>
      <c r="B118" s="318" t="s">
        <v>80</v>
      </c>
      <c r="C118" s="323">
        <v>26065.627246</v>
      </c>
      <c r="D118" s="323">
        <v>26065.627246</v>
      </c>
      <c r="E118" s="326"/>
      <c r="F118" s="361">
        <v>1</v>
      </c>
      <c r="G118" s="361">
        <v>1</v>
      </c>
      <c r="H118" s="297"/>
      <c r="L118" s="297"/>
      <c r="M118" s="297"/>
    </row>
    <row r="119" spans="1:14" x14ac:dyDescent="0.25">
      <c r="A119" s="299" t="s">
        <v>524</v>
      </c>
      <c r="B119" s="318" t="s">
        <v>1370</v>
      </c>
      <c r="C119" s="323">
        <v>0</v>
      </c>
      <c r="D119" s="323">
        <v>0</v>
      </c>
      <c r="E119" s="326"/>
      <c r="F119" s="361">
        <v>0</v>
      </c>
      <c r="G119" s="361">
        <v>0</v>
      </c>
      <c r="H119" s="297"/>
      <c r="L119" s="297"/>
      <c r="M119" s="297"/>
    </row>
    <row r="120" spans="1:14" x14ac:dyDescent="0.25">
      <c r="A120" s="299" t="s">
        <v>526</v>
      </c>
      <c r="B120" s="318" t="s">
        <v>530</v>
      </c>
      <c r="C120" s="323">
        <v>0</v>
      </c>
      <c r="D120" s="323">
        <v>0</v>
      </c>
      <c r="E120" s="326"/>
      <c r="F120" s="361">
        <v>0</v>
      </c>
      <c r="G120" s="361">
        <v>0</v>
      </c>
      <c r="H120" s="297"/>
      <c r="L120" s="297"/>
      <c r="M120" s="297"/>
    </row>
    <row r="121" spans="1:14" x14ac:dyDescent="0.25">
      <c r="A121" s="299" t="s">
        <v>528</v>
      </c>
      <c r="B121" s="318" t="s">
        <v>1371</v>
      </c>
      <c r="C121" s="323">
        <v>0</v>
      </c>
      <c r="D121" s="323">
        <v>0</v>
      </c>
      <c r="E121" s="326"/>
      <c r="F121" s="361">
        <v>0</v>
      </c>
      <c r="G121" s="361">
        <v>0</v>
      </c>
      <c r="H121" s="297"/>
      <c r="L121" s="297"/>
      <c r="M121" s="297"/>
    </row>
    <row r="122" spans="1:14" x14ac:dyDescent="0.25">
      <c r="A122" s="299" t="s">
        <v>529</v>
      </c>
      <c r="B122" s="318" t="s">
        <v>532</v>
      </c>
      <c r="C122" s="323">
        <v>0</v>
      </c>
      <c r="D122" s="323">
        <v>0</v>
      </c>
      <c r="E122" s="326"/>
      <c r="F122" s="361">
        <v>0</v>
      </c>
      <c r="G122" s="361">
        <v>0</v>
      </c>
      <c r="H122" s="297"/>
      <c r="L122" s="297"/>
      <c r="M122" s="297"/>
    </row>
    <row r="123" spans="1:14" x14ac:dyDescent="0.25">
      <c r="A123" s="299" t="s">
        <v>531</v>
      </c>
      <c r="B123" s="318" t="s">
        <v>84</v>
      </c>
      <c r="C123" s="323">
        <v>0</v>
      </c>
      <c r="D123" s="323">
        <v>0</v>
      </c>
      <c r="E123" s="326"/>
      <c r="F123" s="361">
        <v>0</v>
      </c>
      <c r="G123" s="361">
        <v>0</v>
      </c>
      <c r="H123" s="297"/>
      <c r="L123" s="297"/>
      <c r="M123" s="297"/>
    </row>
    <row r="124" spans="1:14" x14ac:dyDescent="0.25">
      <c r="A124" s="299" t="s">
        <v>533</v>
      </c>
      <c r="B124" s="318" t="s">
        <v>1372</v>
      </c>
      <c r="C124" s="323">
        <v>0</v>
      </c>
      <c r="D124" s="323">
        <v>0</v>
      </c>
      <c r="E124" s="326"/>
      <c r="F124" s="361">
        <v>0</v>
      </c>
      <c r="G124" s="361">
        <v>0</v>
      </c>
      <c r="H124" s="297"/>
      <c r="L124" s="297"/>
      <c r="M124" s="297"/>
    </row>
    <row r="125" spans="1:14" x14ac:dyDescent="0.25">
      <c r="A125" s="299" t="s">
        <v>534</v>
      </c>
      <c r="B125" s="318" t="s">
        <v>82</v>
      </c>
      <c r="C125" s="323">
        <v>0</v>
      </c>
      <c r="D125" s="323">
        <v>0</v>
      </c>
      <c r="E125" s="326"/>
      <c r="F125" s="361">
        <v>0</v>
      </c>
      <c r="G125" s="361">
        <v>0</v>
      </c>
      <c r="H125" s="297"/>
      <c r="L125" s="297"/>
      <c r="M125" s="297"/>
    </row>
    <row r="126" spans="1:14" x14ac:dyDescent="0.25">
      <c r="A126" s="299" t="s">
        <v>536</v>
      </c>
      <c r="B126" s="318" t="s">
        <v>535</v>
      </c>
      <c r="C126" s="323">
        <v>0</v>
      </c>
      <c r="D126" s="323">
        <v>0</v>
      </c>
      <c r="E126" s="326"/>
      <c r="F126" s="361">
        <v>0</v>
      </c>
      <c r="G126" s="361">
        <v>0</v>
      </c>
      <c r="H126" s="297"/>
      <c r="L126" s="297"/>
      <c r="M126" s="297"/>
    </row>
    <row r="127" spans="1:14" x14ac:dyDescent="0.25">
      <c r="A127" s="299" t="s">
        <v>537</v>
      </c>
      <c r="B127" s="335" t="s">
        <v>179</v>
      </c>
      <c r="C127" s="323">
        <v>0</v>
      </c>
      <c r="D127" s="323">
        <v>0</v>
      </c>
      <c r="E127" s="326"/>
      <c r="F127" s="361">
        <v>0</v>
      </c>
      <c r="G127" s="361">
        <v>0</v>
      </c>
      <c r="H127" s="297"/>
      <c r="L127" s="297"/>
      <c r="M127" s="297"/>
    </row>
    <row r="128" spans="1:14" x14ac:dyDescent="0.25">
      <c r="A128" s="299" t="s">
        <v>1373</v>
      </c>
      <c r="B128" s="335" t="s">
        <v>9</v>
      </c>
      <c r="C128" s="323">
        <v>0</v>
      </c>
      <c r="D128" s="323">
        <v>0</v>
      </c>
      <c r="E128" s="326"/>
      <c r="F128" s="361">
        <v>0</v>
      </c>
      <c r="G128" s="361">
        <v>0</v>
      </c>
      <c r="H128" s="297"/>
      <c r="L128" s="297"/>
      <c r="M128" s="297"/>
    </row>
    <row r="129" spans="1:14" x14ac:dyDescent="0.25">
      <c r="A129" s="299" t="s">
        <v>1374</v>
      </c>
      <c r="B129" s="371" t="s">
        <v>10</v>
      </c>
      <c r="C129" s="323">
        <v>26065.627246</v>
      </c>
      <c r="D129" s="323">
        <v>26065.627246</v>
      </c>
      <c r="E129" s="326"/>
      <c r="F129" s="361">
        <v>1</v>
      </c>
      <c r="G129" s="361">
        <v>1</v>
      </c>
      <c r="H129" s="297"/>
      <c r="L129" s="297"/>
      <c r="M129" s="297"/>
    </row>
    <row r="130" spans="1:14" x14ac:dyDescent="0.25">
      <c r="A130" s="299" t="s">
        <v>1126</v>
      </c>
      <c r="B130" s="371"/>
      <c r="C130" s="323"/>
      <c r="D130" s="323"/>
      <c r="E130" s="318"/>
      <c r="F130" s="325"/>
      <c r="G130" s="325"/>
      <c r="H130" s="297"/>
      <c r="L130" s="297"/>
      <c r="M130" s="297"/>
    </row>
    <row r="131" spans="1:14" x14ac:dyDescent="0.25">
      <c r="A131" s="299" t="s">
        <v>1127</v>
      </c>
      <c r="B131" s="371"/>
      <c r="C131" s="323"/>
      <c r="D131" s="323"/>
      <c r="E131" s="318"/>
      <c r="F131" s="325"/>
      <c r="G131" s="325"/>
      <c r="H131" s="297"/>
      <c r="L131" s="297"/>
      <c r="M131" s="297"/>
    </row>
    <row r="132" spans="1:14" x14ac:dyDescent="0.25">
      <c r="A132" s="299" t="s">
        <v>1128</v>
      </c>
      <c r="B132" s="371"/>
      <c r="C132" s="323"/>
      <c r="D132" s="323"/>
      <c r="E132" s="318"/>
      <c r="F132" s="325"/>
      <c r="G132" s="325"/>
      <c r="H132" s="297"/>
      <c r="L132" s="297"/>
      <c r="M132" s="297"/>
    </row>
    <row r="133" spans="1:14" x14ac:dyDescent="0.25">
      <c r="A133" s="299" t="s">
        <v>1129</v>
      </c>
      <c r="B133" s="371"/>
      <c r="C133" s="323"/>
      <c r="D133" s="323"/>
      <c r="E133" s="318"/>
      <c r="F133" s="325"/>
      <c r="G133" s="325"/>
      <c r="H133" s="297"/>
      <c r="L133" s="297"/>
      <c r="M133" s="297"/>
    </row>
    <row r="134" spans="1:14" x14ac:dyDescent="0.25">
      <c r="A134" s="299" t="s">
        <v>1130</v>
      </c>
      <c r="B134" s="371"/>
      <c r="C134" s="323"/>
      <c r="D134" s="323"/>
      <c r="E134" s="318"/>
      <c r="F134" s="325"/>
      <c r="G134" s="325"/>
      <c r="H134" s="297"/>
      <c r="L134" s="297"/>
      <c r="M134" s="297"/>
    </row>
    <row r="135" spans="1:14" x14ac:dyDescent="0.25">
      <c r="A135" s="299" t="s">
        <v>1131</v>
      </c>
      <c r="B135" s="371"/>
      <c r="C135" s="323"/>
      <c r="D135" s="323"/>
      <c r="E135" s="318"/>
      <c r="F135" s="325"/>
      <c r="G135" s="325"/>
      <c r="H135" s="297"/>
      <c r="L135" s="297"/>
      <c r="M135" s="297"/>
    </row>
    <row r="136" spans="1:14" x14ac:dyDescent="0.25">
      <c r="A136" s="299" t="s">
        <v>1132</v>
      </c>
      <c r="B136" s="371"/>
      <c r="C136" s="323"/>
      <c r="D136" s="323"/>
      <c r="E136" s="318"/>
      <c r="F136" s="325"/>
      <c r="G136" s="325"/>
      <c r="H136" s="297"/>
      <c r="L136" s="297"/>
      <c r="M136" s="297"/>
    </row>
    <row r="137" spans="1:14" ht="15" customHeight="1" x14ac:dyDescent="0.25">
      <c r="A137" s="319"/>
      <c r="B137" s="320" t="s">
        <v>538</v>
      </c>
      <c r="C137" s="322" t="s">
        <v>513</v>
      </c>
      <c r="D137" s="322" t="s">
        <v>514</v>
      </c>
      <c r="E137" s="321"/>
      <c r="F137" s="322" t="s">
        <v>515</v>
      </c>
      <c r="G137" s="322" t="s">
        <v>516</v>
      </c>
      <c r="H137" s="297"/>
      <c r="L137" s="297"/>
      <c r="M137" s="297"/>
    </row>
    <row r="138" spans="1:14" s="338" customFormat="1" x14ac:dyDescent="0.25">
      <c r="A138" s="299" t="s">
        <v>539</v>
      </c>
      <c r="B138" s="318" t="s">
        <v>81</v>
      </c>
      <c r="C138" s="323">
        <v>0</v>
      </c>
      <c r="D138" s="323">
        <v>0</v>
      </c>
      <c r="E138" s="323"/>
      <c r="F138" s="361">
        <v>0</v>
      </c>
      <c r="G138" s="361">
        <v>0</v>
      </c>
      <c r="H138" s="297"/>
      <c r="I138" s="299"/>
      <c r="J138" s="299"/>
      <c r="K138" s="299"/>
      <c r="L138" s="297"/>
      <c r="M138" s="297"/>
      <c r="N138" s="297"/>
    </row>
    <row r="139" spans="1:14" s="338" customFormat="1" x14ac:dyDescent="0.25">
      <c r="A139" s="299" t="s">
        <v>540</v>
      </c>
      <c r="B139" s="318" t="s">
        <v>1368</v>
      </c>
      <c r="C139" s="323">
        <v>0</v>
      </c>
      <c r="D139" s="323">
        <v>0</v>
      </c>
      <c r="E139" s="323"/>
      <c r="F139" s="361">
        <v>0</v>
      </c>
      <c r="G139" s="361">
        <v>0</v>
      </c>
      <c r="H139" s="297"/>
      <c r="I139" s="299"/>
      <c r="J139" s="299"/>
      <c r="K139" s="299"/>
      <c r="L139" s="297"/>
      <c r="M139" s="297"/>
      <c r="N139" s="297"/>
    </row>
    <row r="140" spans="1:14" s="338" customFormat="1" x14ac:dyDescent="0.25">
      <c r="A140" s="299" t="s">
        <v>541</v>
      </c>
      <c r="B140" s="318" t="s">
        <v>525</v>
      </c>
      <c r="C140" s="323">
        <v>0</v>
      </c>
      <c r="D140" s="323">
        <v>0</v>
      </c>
      <c r="E140" s="323"/>
      <c r="F140" s="361">
        <v>0</v>
      </c>
      <c r="G140" s="361">
        <v>0</v>
      </c>
      <c r="H140" s="297"/>
      <c r="I140" s="299"/>
      <c r="J140" s="299"/>
      <c r="K140" s="299"/>
      <c r="L140" s="297"/>
      <c r="M140" s="297"/>
      <c r="N140" s="297"/>
    </row>
    <row r="141" spans="1:14" s="338" customFormat="1" x14ac:dyDescent="0.25">
      <c r="A141" s="299" t="s">
        <v>542</v>
      </c>
      <c r="B141" s="318" t="s">
        <v>1369</v>
      </c>
      <c r="C141" s="323">
        <v>0</v>
      </c>
      <c r="D141" s="323">
        <v>0</v>
      </c>
      <c r="E141" s="323"/>
      <c r="F141" s="361">
        <v>0</v>
      </c>
      <c r="G141" s="361">
        <v>0</v>
      </c>
      <c r="H141" s="297"/>
      <c r="I141" s="299"/>
      <c r="J141" s="299"/>
      <c r="K141" s="299"/>
      <c r="L141" s="297"/>
      <c r="M141" s="297"/>
      <c r="N141" s="297"/>
    </row>
    <row r="142" spans="1:14" s="338" customFormat="1" x14ac:dyDescent="0.25">
      <c r="A142" s="299" t="s">
        <v>543</v>
      </c>
      <c r="B142" s="318" t="s">
        <v>83</v>
      </c>
      <c r="C142" s="323">
        <v>0</v>
      </c>
      <c r="D142" s="323">
        <v>0</v>
      </c>
      <c r="E142" s="323"/>
      <c r="F142" s="361">
        <v>0</v>
      </c>
      <c r="G142" s="361">
        <v>0</v>
      </c>
      <c r="H142" s="297"/>
      <c r="I142" s="299"/>
      <c r="J142" s="299"/>
      <c r="K142" s="299"/>
      <c r="L142" s="297"/>
      <c r="M142" s="297"/>
      <c r="N142" s="297"/>
    </row>
    <row r="143" spans="1:14" s="338" customFormat="1" x14ac:dyDescent="0.25">
      <c r="A143" s="299" t="s">
        <v>544</v>
      </c>
      <c r="B143" s="318" t="s">
        <v>527</v>
      </c>
      <c r="C143" s="323">
        <v>0</v>
      </c>
      <c r="D143" s="323">
        <v>0</v>
      </c>
      <c r="E143" s="323"/>
      <c r="F143" s="361">
        <v>0</v>
      </c>
      <c r="G143" s="361">
        <v>0</v>
      </c>
      <c r="H143" s="297"/>
      <c r="I143" s="299"/>
      <c r="J143" s="299"/>
      <c r="K143" s="299"/>
      <c r="L143" s="297"/>
      <c r="M143" s="297"/>
      <c r="N143" s="297"/>
    </row>
    <row r="144" spans="1:14" x14ac:dyDescent="0.25">
      <c r="A144" s="299" t="s">
        <v>545</v>
      </c>
      <c r="B144" s="318" t="s">
        <v>80</v>
      </c>
      <c r="C144" s="323">
        <v>26065.627245690019</v>
      </c>
      <c r="D144" s="323">
        <v>26065.627245690019</v>
      </c>
      <c r="E144" s="323"/>
      <c r="F144" s="361">
        <v>1</v>
      </c>
      <c r="G144" s="361">
        <v>1</v>
      </c>
      <c r="H144" s="297"/>
      <c r="L144" s="297"/>
      <c r="M144" s="297"/>
    </row>
    <row r="145" spans="1:13" x14ac:dyDescent="0.25">
      <c r="A145" s="299" t="s">
        <v>546</v>
      </c>
      <c r="B145" s="318" t="s">
        <v>1370</v>
      </c>
      <c r="C145" s="323">
        <v>0</v>
      </c>
      <c r="D145" s="323">
        <v>0</v>
      </c>
      <c r="E145" s="323"/>
      <c r="F145" s="361">
        <v>0</v>
      </c>
      <c r="G145" s="361">
        <v>0</v>
      </c>
      <c r="H145" s="297"/>
      <c r="L145" s="297"/>
      <c r="M145" s="297"/>
    </row>
    <row r="146" spans="1:13" x14ac:dyDescent="0.25">
      <c r="A146" s="299" t="s">
        <v>547</v>
      </c>
      <c r="B146" s="318" t="s">
        <v>530</v>
      </c>
      <c r="C146" s="323">
        <v>0</v>
      </c>
      <c r="D146" s="323">
        <v>0</v>
      </c>
      <c r="E146" s="323"/>
      <c r="F146" s="361">
        <v>0</v>
      </c>
      <c r="G146" s="361">
        <v>0</v>
      </c>
      <c r="H146" s="297"/>
      <c r="L146" s="297"/>
      <c r="M146" s="297"/>
    </row>
    <row r="147" spans="1:13" s="297" customFormat="1" x14ac:dyDescent="0.25">
      <c r="A147" s="299" t="s">
        <v>548</v>
      </c>
      <c r="B147" s="318" t="s">
        <v>1371</v>
      </c>
      <c r="C147" s="323">
        <v>0</v>
      </c>
      <c r="D147" s="323">
        <v>0</v>
      </c>
      <c r="E147" s="323"/>
      <c r="F147" s="361">
        <v>0</v>
      </c>
      <c r="G147" s="361">
        <v>0</v>
      </c>
      <c r="I147" s="299"/>
      <c r="J147" s="299"/>
      <c r="K147" s="299"/>
    </row>
    <row r="148" spans="1:13" s="297" customFormat="1" x14ac:dyDescent="0.25">
      <c r="A148" s="299" t="s">
        <v>549</v>
      </c>
      <c r="B148" s="318" t="s">
        <v>532</v>
      </c>
      <c r="C148" s="323">
        <v>0</v>
      </c>
      <c r="D148" s="323">
        <v>0</v>
      </c>
      <c r="E148" s="323"/>
      <c r="F148" s="361">
        <v>0</v>
      </c>
      <c r="G148" s="361">
        <v>0</v>
      </c>
      <c r="I148" s="299"/>
      <c r="J148" s="299"/>
      <c r="K148" s="299"/>
    </row>
    <row r="149" spans="1:13" s="297" customFormat="1" x14ac:dyDescent="0.25">
      <c r="A149" s="299" t="s">
        <v>550</v>
      </c>
      <c r="B149" s="318" t="s">
        <v>84</v>
      </c>
      <c r="C149" s="323">
        <v>0</v>
      </c>
      <c r="D149" s="323">
        <v>0</v>
      </c>
      <c r="E149" s="323"/>
      <c r="F149" s="361">
        <v>0</v>
      </c>
      <c r="G149" s="361">
        <v>0</v>
      </c>
      <c r="I149" s="299"/>
      <c r="J149" s="299"/>
      <c r="K149" s="299"/>
    </row>
    <row r="150" spans="1:13" s="297" customFormat="1" x14ac:dyDescent="0.25">
      <c r="A150" s="299" t="s">
        <v>551</v>
      </c>
      <c r="B150" s="318" t="s">
        <v>1372</v>
      </c>
      <c r="C150" s="323">
        <v>0</v>
      </c>
      <c r="D150" s="323">
        <v>0</v>
      </c>
      <c r="E150" s="323"/>
      <c r="F150" s="361">
        <v>0</v>
      </c>
      <c r="G150" s="361">
        <v>0</v>
      </c>
      <c r="I150" s="299"/>
      <c r="J150" s="299"/>
      <c r="K150" s="299"/>
    </row>
    <row r="151" spans="1:13" s="297" customFormat="1" x14ac:dyDescent="0.25">
      <c r="A151" s="299" t="s">
        <v>552</v>
      </c>
      <c r="B151" s="318" t="s">
        <v>82</v>
      </c>
      <c r="C151" s="323">
        <v>0</v>
      </c>
      <c r="D151" s="323">
        <v>0</v>
      </c>
      <c r="E151" s="323"/>
      <c r="F151" s="361">
        <v>0</v>
      </c>
      <c r="G151" s="361">
        <v>0</v>
      </c>
      <c r="I151" s="299"/>
      <c r="J151" s="299"/>
      <c r="K151" s="299"/>
    </row>
    <row r="152" spans="1:13" s="297" customFormat="1" x14ac:dyDescent="0.25">
      <c r="A152" s="299" t="s">
        <v>553</v>
      </c>
      <c r="B152" s="318" t="s">
        <v>535</v>
      </c>
      <c r="C152" s="323">
        <v>0</v>
      </c>
      <c r="D152" s="323">
        <v>0</v>
      </c>
      <c r="E152" s="323"/>
      <c r="F152" s="361">
        <v>0</v>
      </c>
      <c r="G152" s="361">
        <v>0</v>
      </c>
      <c r="I152" s="299"/>
      <c r="J152" s="299"/>
      <c r="K152" s="299"/>
    </row>
    <row r="153" spans="1:13" s="297" customFormat="1" x14ac:dyDescent="0.25">
      <c r="A153" s="299" t="s">
        <v>554</v>
      </c>
      <c r="B153" s="335" t="s">
        <v>179</v>
      </c>
      <c r="C153" s="323">
        <v>0</v>
      </c>
      <c r="D153" s="323">
        <v>0</v>
      </c>
      <c r="E153" s="323"/>
      <c r="F153" s="361">
        <v>0</v>
      </c>
      <c r="G153" s="361">
        <v>0</v>
      </c>
      <c r="I153" s="299"/>
      <c r="J153" s="299"/>
      <c r="K153" s="299"/>
    </row>
    <row r="154" spans="1:13" s="297" customFormat="1" x14ac:dyDescent="0.25">
      <c r="A154" s="299" t="s">
        <v>1375</v>
      </c>
      <c r="B154" s="335" t="s">
        <v>9</v>
      </c>
      <c r="C154" s="323">
        <v>0</v>
      </c>
      <c r="D154" s="323">
        <v>0</v>
      </c>
      <c r="E154" s="323"/>
      <c r="F154" s="361">
        <v>0</v>
      </c>
      <c r="G154" s="361">
        <v>0</v>
      </c>
      <c r="I154" s="299"/>
      <c r="J154" s="299"/>
      <c r="K154" s="299"/>
    </row>
    <row r="155" spans="1:13" s="297" customFormat="1" x14ac:dyDescent="0.25">
      <c r="A155" s="299" t="s">
        <v>1376</v>
      </c>
      <c r="B155" s="371" t="s">
        <v>10</v>
      </c>
      <c r="C155" s="323">
        <v>26065.627245690019</v>
      </c>
      <c r="D155" s="323">
        <v>26065.627245690019</v>
      </c>
      <c r="E155" s="323"/>
      <c r="F155" s="361">
        <v>1</v>
      </c>
      <c r="G155" s="361">
        <v>1</v>
      </c>
      <c r="I155" s="299"/>
      <c r="J155" s="299"/>
      <c r="K155" s="299"/>
    </row>
    <row r="156" spans="1:13" s="297" customFormat="1" x14ac:dyDescent="0.25">
      <c r="A156" s="299" t="s">
        <v>1133</v>
      </c>
      <c r="B156" s="371"/>
      <c r="C156" s="323"/>
      <c r="D156" s="323"/>
      <c r="E156" s="318"/>
      <c r="F156" s="325"/>
      <c r="G156" s="325"/>
      <c r="I156" s="299"/>
      <c r="J156" s="299"/>
      <c r="K156" s="299"/>
    </row>
    <row r="157" spans="1:13" s="297" customFormat="1" x14ac:dyDescent="0.25">
      <c r="A157" s="299" t="s">
        <v>1134</v>
      </c>
      <c r="B157" s="371"/>
      <c r="C157" s="323"/>
      <c r="D157" s="323"/>
      <c r="E157" s="318"/>
      <c r="F157" s="325"/>
      <c r="G157" s="325"/>
      <c r="I157" s="299"/>
      <c r="J157" s="299"/>
      <c r="K157" s="299"/>
    </row>
    <row r="158" spans="1:13" s="297" customFormat="1" x14ac:dyDescent="0.25">
      <c r="A158" s="299" t="s">
        <v>1135</v>
      </c>
      <c r="B158" s="371"/>
      <c r="C158" s="323"/>
      <c r="D158" s="323"/>
      <c r="E158" s="318"/>
      <c r="F158" s="325"/>
      <c r="G158" s="325"/>
      <c r="I158" s="299"/>
      <c r="J158" s="299"/>
      <c r="K158" s="299"/>
    </row>
    <row r="159" spans="1:13" s="297" customFormat="1" x14ac:dyDescent="0.25">
      <c r="A159" s="299" t="s">
        <v>1136</v>
      </c>
      <c r="B159" s="371"/>
      <c r="C159" s="323"/>
      <c r="D159" s="323"/>
      <c r="E159" s="318"/>
      <c r="F159" s="325"/>
      <c r="G159" s="325"/>
      <c r="I159" s="299"/>
      <c r="J159" s="299"/>
      <c r="K159" s="299"/>
    </row>
    <row r="160" spans="1:13" s="297" customFormat="1" x14ac:dyDescent="0.25">
      <c r="A160" s="299" t="s">
        <v>1137</v>
      </c>
      <c r="B160" s="371"/>
      <c r="C160" s="323"/>
      <c r="D160" s="323"/>
      <c r="E160" s="318"/>
      <c r="F160" s="325"/>
      <c r="G160" s="325"/>
      <c r="I160" s="299"/>
      <c r="J160" s="299"/>
      <c r="K160" s="299"/>
    </row>
    <row r="161" spans="1:11" s="297" customFormat="1" x14ac:dyDescent="0.25">
      <c r="A161" s="299" t="s">
        <v>1138</v>
      </c>
      <c r="B161" s="371"/>
      <c r="C161" s="323"/>
      <c r="D161" s="323"/>
      <c r="E161" s="318"/>
      <c r="F161" s="325"/>
      <c r="G161" s="325"/>
      <c r="I161" s="299"/>
      <c r="J161" s="299"/>
      <c r="K161" s="299"/>
    </row>
    <row r="162" spans="1:11" s="297" customFormat="1" x14ac:dyDescent="0.25">
      <c r="A162" s="299" t="s">
        <v>1139</v>
      </c>
      <c r="B162" s="371"/>
      <c r="C162" s="323"/>
      <c r="D162" s="323"/>
      <c r="E162" s="318"/>
      <c r="F162" s="325"/>
      <c r="G162" s="325"/>
      <c r="I162" s="299"/>
      <c r="J162" s="299"/>
      <c r="K162" s="299"/>
    </row>
    <row r="163" spans="1:11" s="297" customFormat="1" ht="15" customHeight="1" x14ac:dyDescent="0.25">
      <c r="A163" s="319"/>
      <c r="B163" s="320" t="s">
        <v>555</v>
      </c>
      <c r="C163" s="340" t="s">
        <v>513</v>
      </c>
      <c r="D163" s="340" t="s">
        <v>514</v>
      </c>
      <c r="E163" s="340"/>
      <c r="F163" s="340" t="s">
        <v>515</v>
      </c>
      <c r="G163" s="340" t="s">
        <v>516</v>
      </c>
      <c r="I163" s="299"/>
      <c r="J163" s="299"/>
      <c r="K163" s="299"/>
    </row>
    <row r="164" spans="1:11" s="297" customFormat="1" x14ac:dyDescent="0.25">
      <c r="A164" s="299" t="s">
        <v>557</v>
      </c>
      <c r="B164" s="297" t="s">
        <v>558</v>
      </c>
      <c r="C164" s="323">
        <v>26065.627245690019</v>
      </c>
      <c r="D164" s="323">
        <v>26065.627245690019</v>
      </c>
      <c r="E164" s="323">
        <v>0</v>
      </c>
      <c r="F164" s="361">
        <v>1</v>
      </c>
      <c r="G164" s="361">
        <v>1</v>
      </c>
      <c r="I164" s="299"/>
      <c r="J164" s="299"/>
      <c r="K164" s="299"/>
    </row>
    <row r="165" spans="1:11" s="297" customFormat="1" x14ac:dyDescent="0.25">
      <c r="A165" s="299" t="s">
        <v>559</v>
      </c>
      <c r="B165" s="297" t="s">
        <v>560</v>
      </c>
      <c r="C165" s="323">
        <v>0</v>
      </c>
      <c r="D165" s="323">
        <v>0</v>
      </c>
      <c r="E165" s="323">
        <v>0</v>
      </c>
      <c r="F165" s="361">
        <v>0</v>
      </c>
      <c r="G165" s="361">
        <v>0</v>
      </c>
      <c r="I165" s="299"/>
      <c r="J165" s="299"/>
      <c r="K165" s="299"/>
    </row>
    <row r="166" spans="1:11" s="297" customFormat="1" x14ac:dyDescent="0.25">
      <c r="A166" s="299" t="s">
        <v>561</v>
      </c>
      <c r="B166" s="299" t="s">
        <v>9</v>
      </c>
      <c r="C166" s="323">
        <v>0</v>
      </c>
      <c r="D166" s="323">
        <v>0</v>
      </c>
      <c r="E166" s="323">
        <v>0</v>
      </c>
      <c r="F166" s="361">
        <v>0</v>
      </c>
      <c r="G166" s="361">
        <v>0</v>
      </c>
      <c r="I166" s="299"/>
      <c r="J166" s="299"/>
      <c r="K166" s="299"/>
    </row>
    <row r="167" spans="1:11" s="297" customFormat="1" x14ac:dyDescent="0.25">
      <c r="A167" s="299" t="s">
        <v>562</v>
      </c>
      <c r="B167" s="342" t="s">
        <v>10</v>
      </c>
      <c r="C167" s="323">
        <v>26065.627245690019</v>
      </c>
      <c r="D167" s="323">
        <v>26065.627245690019</v>
      </c>
      <c r="E167" s="323">
        <v>0</v>
      </c>
      <c r="F167" s="361">
        <v>1</v>
      </c>
      <c r="G167" s="361">
        <v>1</v>
      </c>
      <c r="I167" s="299"/>
      <c r="J167" s="299"/>
      <c r="K167" s="299"/>
    </row>
    <row r="168" spans="1:11" s="297" customFormat="1" x14ac:dyDescent="0.25">
      <c r="A168" s="299" t="s">
        <v>563</v>
      </c>
      <c r="I168" s="299"/>
      <c r="J168" s="299"/>
      <c r="K168" s="299"/>
    </row>
    <row r="169" spans="1:11" s="297" customFormat="1" x14ac:dyDescent="0.25">
      <c r="A169" s="299" t="s">
        <v>1140</v>
      </c>
      <c r="B169" s="342"/>
      <c r="C169" s="323"/>
      <c r="D169" s="323"/>
      <c r="E169" s="323"/>
      <c r="F169" s="341"/>
      <c r="G169" s="374"/>
      <c r="I169" s="299"/>
      <c r="J169" s="299"/>
      <c r="K169" s="299"/>
    </row>
    <row r="170" spans="1:11" s="297" customFormat="1" x14ac:dyDescent="0.25">
      <c r="A170" s="299" t="s">
        <v>1141</v>
      </c>
      <c r="B170" s="342"/>
      <c r="C170" s="323"/>
      <c r="D170" s="323"/>
      <c r="E170" s="323"/>
      <c r="F170" s="323"/>
      <c r="G170" s="323"/>
      <c r="I170" s="299"/>
      <c r="J170" s="299"/>
      <c r="K170" s="299"/>
    </row>
    <row r="171" spans="1:11" s="297" customFormat="1" x14ac:dyDescent="0.25">
      <c r="A171" s="299" t="s">
        <v>1142</v>
      </c>
      <c r="B171" s="342"/>
      <c r="C171" s="323"/>
      <c r="D171" s="323"/>
      <c r="E171" s="323"/>
      <c r="F171" s="323"/>
      <c r="G171" s="323"/>
      <c r="I171" s="299"/>
      <c r="J171" s="299"/>
      <c r="K171" s="299"/>
    </row>
    <row r="172" spans="1:11" s="297" customFormat="1" x14ac:dyDescent="0.25">
      <c r="A172" s="299" t="s">
        <v>1143</v>
      </c>
      <c r="B172" s="342"/>
      <c r="C172" s="323"/>
      <c r="D172" s="323"/>
      <c r="E172" s="323"/>
      <c r="F172" s="323"/>
      <c r="G172" s="323"/>
      <c r="I172" s="299"/>
      <c r="J172" s="299"/>
      <c r="K172" s="299"/>
    </row>
    <row r="173" spans="1:11" s="297" customFormat="1" ht="15" customHeight="1" x14ac:dyDescent="0.25">
      <c r="A173" s="319"/>
      <c r="B173" s="320" t="s">
        <v>564</v>
      </c>
      <c r="C173" s="319" t="s">
        <v>457</v>
      </c>
      <c r="D173" s="319"/>
      <c r="E173" s="321"/>
      <c r="F173" s="322" t="s">
        <v>565</v>
      </c>
      <c r="G173" s="322"/>
      <c r="I173" s="299"/>
      <c r="J173" s="299"/>
      <c r="K173" s="299"/>
    </row>
    <row r="174" spans="1:11" s="297" customFormat="1" ht="15" customHeight="1" x14ac:dyDescent="0.25">
      <c r="A174" s="299" t="s">
        <v>566</v>
      </c>
      <c r="B174" s="318" t="s">
        <v>567</v>
      </c>
      <c r="C174" s="323">
        <v>0</v>
      </c>
      <c r="D174" s="313"/>
      <c r="E174" s="305"/>
      <c r="F174" s="361">
        <v>0</v>
      </c>
      <c r="G174" s="326"/>
      <c r="I174" s="299"/>
      <c r="J174" s="299"/>
      <c r="K174" s="299"/>
    </row>
    <row r="175" spans="1:11" s="297" customFormat="1" x14ac:dyDescent="0.25">
      <c r="A175" s="299" t="s">
        <v>568</v>
      </c>
      <c r="B175" s="318" t="s">
        <v>569</v>
      </c>
      <c r="C175" s="323">
        <v>0</v>
      </c>
      <c r="D175" s="299"/>
      <c r="E175" s="329"/>
      <c r="F175" s="361">
        <v>0</v>
      </c>
      <c r="G175" s="326"/>
      <c r="I175" s="299"/>
      <c r="J175" s="299"/>
      <c r="K175" s="299"/>
    </row>
    <row r="176" spans="1:11" s="297" customFormat="1" x14ac:dyDescent="0.25">
      <c r="A176" s="299" t="s">
        <v>570</v>
      </c>
      <c r="B176" s="318" t="s">
        <v>571</v>
      </c>
      <c r="C176" s="323">
        <v>0</v>
      </c>
      <c r="D176" s="299"/>
      <c r="E176" s="329"/>
      <c r="F176" s="361">
        <v>0</v>
      </c>
      <c r="G176" s="326"/>
      <c r="I176" s="299"/>
      <c r="J176" s="299"/>
      <c r="K176" s="299"/>
    </row>
    <row r="177" spans="1:11" s="297" customFormat="1" x14ac:dyDescent="0.25">
      <c r="A177" s="299" t="s">
        <v>572</v>
      </c>
      <c r="B177" s="318" t="s">
        <v>573</v>
      </c>
      <c r="C177" s="323">
        <v>150</v>
      </c>
      <c r="D177" s="299"/>
      <c r="E177" s="329"/>
      <c r="F177" s="361">
        <v>1.0000000000000095</v>
      </c>
      <c r="G177" s="326"/>
      <c r="I177" s="299"/>
      <c r="J177" s="299"/>
      <c r="K177" s="299"/>
    </row>
    <row r="178" spans="1:11" s="297" customFormat="1" x14ac:dyDescent="0.25">
      <c r="A178" s="299" t="s">
        <v>574</v>
      </c>
      <c r="B178" s="318" t="s">
        <v>9</v>
      </c>
      <c r="C178" s="323">
        <v>-1.4155343563970746E-12</v>
      </c>
      <c r="D178" s="299"/>
      <c r="E178" s="329"/>
      <c r="F178" s="361">
        <v>-9.4368957093139205E-15</v>
      </c>
      <c r="G178" s="326"/>
      <c r="I178" s="299"/>
      <c r="J178" s="299"/>
      <c r="K178" s="299"/>
    </row>
    <row r="179" spans="1:11" s="297" customFormat="1" x14ac:dyDescent="0.25">
      <c r="A179" s="299" t="s">
        <v>575</v>
      </c>
      <c r="B179" s="336" t="s">
        <v>10</v>
      </c>
      <c r="C179" s="323">
        <v>149.99999999999858</v>
      </c>
      <c r="D179" s="299"/>
      <c r="E179" s="329"/>
      <c r="F179" s="361">
        <v>1</v>
      </c>
      <c r="G179" s="326"/>
      <c r="I179" s="299"/>
      <c r="J179" s="299"/>
      <c r="K179" s="299"/>
    </row>
    <row r="180" spans="1:11" s="297" customFormat="1" x14ac:dyDescent="0.25">
      <c r="A180" s="299" t="s">
        <v>1144</v>
      </c>
      <c r="B180" s="371" t="s">
        <v>2703</v>
      </c>
      <c r="C180" s="299" t="s">
        <v>466</v>
      </c>
      <c r="D180" s="299"/>
      <c r="E180" s="329"/>
      <c r="F180" s="361"/>
      <c r="G180" s="326"/>
      <c r="I180" s="299"/>
      <c r="J180" s="299"/>
      <c r="K180" s="299"/>
    </row>
    <row r="181" spans="1:11" s="297" customFormat="1" ht="30" x14ac:dyDescent="0.25">
      <c r="A181" s="299" t="s">
        <v>1145</v>
      </c>
      <c r="B181" s="371" t="s">
        <v>2704</v>
      </c>
      <c r="C181" s="299" t="s">
        <v>466</v>
      </c>
      <c r="D181" s="299"/>
      <c r="E181" s="329"/>
      <c r="F181" s="361"/>
      <c r="G181" s="326"/>
      <c r="I181" s="299"/>
      <c r="J181" s="299"/>
      <c r="K181" s="299"/>
    </row>
    <row r="182" spans="1:11" s="297" customFormat="1" ht="30" x14ac:dyDescent="0.25">
      <c r="A182" s="299" t="s">
        <v>1146</v>
      </c>
      <c r="B182" s="371" t="s">
        <v>2705</v>
      </c>
      <c r="C182" s="299" t="s">
        <v>466</v>
      </c>
      <c r="D182" s="299"/>
      <c r="E182" s="329"/>
      <c r="F182" s="361"/>
      <c r="G182" s="326"/>
      <c r="I182" s="299"/>
      <c r="J182" s="299"/>
      <c r="K182" s="299"/>
    </row>
    <row r="183" spans="1:11" s="297" customFormat="1" x14ac:dyDescent="0.25">
      <c r="A183" s="299" t="s">
        <v>1147</v>
      </c>
      <c r="B183" s="371" t="s">
        <v>2706</v>
      </c>
      <c r="C183" s="299" t="s">
        <v>466</v>
      </c>
      <c r="D183" s="299"/>
      <c r="E183" s="329"/>
      <c r="F183" s="361"/>
      <c r="G183" s="326"/>
      <c r="I183" s="299"/>
      <c r="J183" s="299"/>
      <c r="K183" s="299"/>
    </row>
    <row r="184" spans="1:11" s="297" customFormat="1" ht="30" x14ac:dyDescent="0.25">
      <c r="A184" s="299" t="s">
        <v>1148</v>
      </c>
      <c r="B184" s="371" t="s">
        <v>2707</v>
      </c>
      <c r="C184" s="299" t="s">
        <v>466</v>
      </c>
      <c r="D184" s="299"/>
      <c r="E184" s="329"/>
      <c r="F184" s="361"/>
      <c r="G184" s="326"/>
      <c r="I184" s="299"/>
      <c r="J184" s="299"/>
      <c r="K184" s="299"/>
    </row>
    <row r="185" spans="1:11" s="297" customFormat="1" ht="30" x14ac:dyDescent="0.25">
      <c r="A185" s="299" t="s">
        <v>1149</v>
      </c>
      <c r="B185" s="371" t="s">
        <v>2708</v>
      </c>
      <c r="C185" s="299" t="s">
        <v>466</v>
      </c>
      <c r="D185" s="299"/>
      <c r="E185" s="329"/>
      <c r="F185" s="361"/>
      <c r="G185" s="326"/>
      <c r="I185" s="299"/>
      <c r="J185" s="299"/>
      <c r="K185" s="299"/>
    </row>
    <row r="186" spans="1:11" s="297" customFormat="1" x14ac:dyDescent="0.25">
      <c r="A186" s="299" t="s">
        <v>1150</v>
      </c>
      <c r="B186" s="371" t="s">
        <v>2709</v>
      </c>
      <c r="C186" s="299" t="s">
        <v>466</v>
      </c>
      <c r="D186" s="299"/>
      <c r="E186" s="329"/>
      <c r="F186" s="361"/>
      <c r="G186" s="326"/>
      <c r="I186" s="299"/>
      <c r="J186" s="299"/>
      <c r="K186" s="299"/>
    </row>
    <row r="187" spans="1:11" s="297" customFormat="1" x14ac:dyDescent="0.25">
      <c r="A187" s="299" t="s">
        <v>1151</v>
      </c>
      <c r="B187" s="371" t="s">
        <v>2710</v>
      </c>
      <c r="C187" s="299" t="s">
        <v>466</v>
      </c>
      <c r="D187" s="299"/>
      <c r="E187" s="329"/>
      <c r="F187" s="361"/>
      <c r="G187" s="326"/>
      <c r="I187" s="299"/>
      <c r="J187" s="299"/>
      <c r="K187" s="299"/>
    </row>
    <row r="188" spans="1:11" s="297" customFormat="1" x14ac:dyDescent="0.25">
      <c r="A188" s="299" t="s">
        <v>1152</v>
      </c>
      <c r="B188" s="336"/>
      <c r="C188" s="323"/>
      <c r="D188" s="299"/>
      <c r="E188" s="329"/>
      <c r="F188" s="362"/>
      <c r="G188" s="326"/>
      <c r="I188" s="299"/>
      <c r="J188" s="299"/>
      <c r="K188" s="299"/>
    </row>
    <row r="189" spans="1:11" s="297" customFormat="1" x14ac:dyDescent="0.25">
      <c r="A189" s="299" t="s">
        <v>1153</v>
      </c>
      <c r="B189" s="336"/>
      <c r="C189" s="323"/>
      <c r="D189" s="299"/>
      <c r="E189" s="329"/>
      <c r="F189" s="362"/>
      <c r="G189" s="326"/>
      <c r="I189" s="299"/>
      <c r="J189" s="299"/>
      <c r="K189" s="299"/>
    </row>
    <row r="190" spans="1:11" s="297" customFormat="1" x14ac:dyDescent="0.25">
      <c r="A190" s="299" t="s">
        <v>1154</v>
      </c>
      <c r="B190" s="336"/>
      <c r="C190" s="323"/>
      <c r="D190" s="299"/>
      <c r="E190" s="329"/>
      <c r="F190" s="362"/>
      <c r="G190" s="326"/>
      <c r="I190" s="299"/>
      <c r="J190" s="299"/>
      <c r="K190" s="299"/>
    </row>
    <row r="191" spans="1:11" s="297" customFormat="1" x14ac:dyDescent="0.25">
      <c r="A191" s="299" t="s">
        <v>1155</v>
      </c>
      <c r="B191" s="336"/>
      <c r="C191" s="323"/>
      <c r="D191" s="299"/>
      <c r="E191" s="329"/>
      <c r="F191" s="362"/>
      <c r="G191" s="326"/>
      <c r="I191" s="299"/>
      <c r="J191" s="299"/>
      <c r="K191" s="299"/>
    </row>
    <row r="192" spans="1:11" s="297" customFormat="1" ht="15" customHeight="1" x14ac:dyDescent="0.25">
      <c r="A192" s="319"/>
      <c r="B192" s="320" t="s">
        <v>576</v>
      </c>
      <c r="C192" s="319" t="s">
        <v>457</v>
      </c>
      <c r="D192" s="319"/>
      <c r="E192" s="321"/>
      <c r="F192" s="322" t="s">
        <v>565</v>
      </c>
      <c r="G192" s="322"/>
      <c r="I192" s="299"/>
      <c r="J192" s="299"/>
      <c r="K192" s="299"/>
    </row>
    <row r="193" spans="1:11" s="297" customFormat="1" x14ac:dyDescent="0.25">
      <c r="A193" s="299" t="s">
        <v>577</v>
      </c>
      <c r="B193" s="318" t="s">
        <v>578</v>
      </c>
      <c r="C193" s="323">
        <v>150</v>
      </c>
      <c r="D193" s="299"/>
      <c r="E193" s="323"/>
      <c r="F193" s="326">
        <v>1</v>
      </c>
      <c r="G193" s="326"/>
      <c r="I193" s="299"/>
      <c r="J193" s="299"/>
      <c r="K193" s="299"/>
    </row>
    <row r="194" spans="1:11" s="297" customFormat="1" x14ac:dyDescent="0.25">
      <c r="A194" s="299" t="s">
        <v>579</v>
      </c>
      <c r="B194" s="318" t="s">
        <v>580</v>
      </c>
      <c r="C194" s="323">
        <v>0</v>
      </c>
      <c r="D194" s="299"/>
      <c r="E194" s="329"/>
      <c r="F194" s="326">
        <v>0</v>
      </c>
      <c r="G194" s="329"/>
      <c r="I194" s="299"/>
      <c r="J194" s="299"/>
      <c r="K194" s="299"/>
    </row>
    <row r="195" spans="1:11" s="297" customFormat="1" x14ac:dyDescent="0.25">
      <c r="A195" s="299" t="s">
        <v>581</v>
      </c>
      <c r="B195" s="318" t="s">
        <v>582</v>
      </c>
      <c r="C195" s="323">
        <v>0</v>
      </c>
      <c r="D195" s="299"/>
      <c r="E195" s="329"/>
      <c r="F195" s="326">
        <v>0</v>
      </c>
      <c r="G195" s="329"/>
      <c r="I195" s="299"/>
      <c r="J195" s="299"/>
      <c r="K195" s="299"/>
    </row>
    <row r="196" spans="1:11" s="297" customFormat="1" x14ac:dyDescent="0.25">
      <c r="A196" s="299" t="s">
        <v>583</v>
      </c>
      <c r="B196" s="318" t="s">
        <v>584</v>
      </c>
      <c r="C196" s="323">
        <v>0</v>
      </c>
      <c r="D196" s="299"/>
      <c r="E196" s="329"/>
      <c r="F196" s="326">
        <v>0</v>
      </c>
      <c r="G196" s="329"/>
      <c r="I196" s="299"/>
      <c r="J196" s="299"/>
      <c r="K196" s="299"/>
    </row>
    <row r="197" spans="1:11" s="297" customFormat="1" x14ac:dyDescent="0.25">
      <c r="A197" s="299" t="s">
        <v>585</v>
      </c>
      <c r="B197" s="318" t="s">
        <v>586</v>
      </c>
      <c r="C197" s="323">
        <v>0</v>
      </c>
      <c r="D197" s="299"/>
      <c r="E197" s="329"/>
      <c r="F197" s="326">
        <v>0</v>
      </c>
      <c r="G197" s="329"/>
      <c r="I197" s="299"/>
      <c r="J197" s="299"/>
      <c r="K197" s="299"/>
    </row>
    <row r="198" spans="1:11" s="297" customFormat="1" x14ac:dyDescent="0.25">
      <c r="A198" s="299" t="s">
        <v>587</v>
      </c>
      <c r="B198" s="318" t="s">
        <v>588</v>
      </c>
      <c r="C198" s="323">
        <v>0</v>
      </c>
      <c r="D198" s="299"/>
      <c r="E198" s="329"/>
      <c r="F198" s="326">
        <v>0</v>
      </c>
      <c r="G198" s="329"/>
      <c r="I198" s="299"/>
      <c r="J198" s="299"/>
      <c r="K198" s="299"/>
    </row>
    <row r="199" spans="1:11" s="297" customFormat="1" x14ac:dyDescent="0.25">
      <c r="A199" s="299" t="s">
        <v>589</v>
      </c>
      <c r="B199" s="318" t="s">
        <v>590</v>
      </c>
      <c r="C199" s="323">
        <v>0</v>
      </c>
      <c r="D199" s="299"/>
      <c r="E199" s="329"/>
      <c r="F199" s="326">
        <v>0</v>
      </c>
      <c r="G199" s="329"/>
      <c r="I199" s="299"/>
      <c r="J199" s="299"/>
      <c r="K199" s="299"/>
    </row>
    <row r="200" spans="1:11" s="297" customFormat="1" x14ac:dyDescent="0.25">
      <c r="A200" s="299" t="s">
        <v>591</v>
      </c>
      <c r="B200" s="318" t="s">
        <v>592</v>
      </c>
      <c r="C200" s="323">
        <v>0</v>
      </c>
      <c r="D200" s="299"/>
      <c r="E200" s="329"/>
      <c r="F200" s="326">
        <v>0</v>
      </c>
      <c r="G200" s="329"/>
      <c r="I200" s="299"/>
      <c r="J200" s="299"/>
      <c r="K200" s="299"/>
    </row>
    <row r="201" spans="1:11" s="297" customFormat="1" x14ac:dyDescent="0.25">
      <c r="A201" s="299" t="s">
        <v>593</v>
      </c>
      <c r="B201" s="318" t="s">
        <v>594</v>
      </c>
      <c r="C201" s="323">
        <v>0</v>
      </c>
      <c r="D201" s="299"/>
      <c r="E201" s="329"/>
      <c r="F201" s="326">
        <v>0</v>
      </c>
      <c r="G201" s="329"/>
      <c r="I201" s="299"/>
      <c r="J201" s="299"/>
      <c r="K201" s="299"/>
    </row>
    <row r="202" spans="1:11" s="297" customFormat="1" x14ac:dyDescent="0.25">
      <c r="A202" s="299" t="s">
        <v>595</v>
      </c>
      <c r="B202" s="318" t="s">
        <v>596</v>
      </c>
      <c r="C202" s="323">
        <v>0</v>
      </c>
      <c r="D202" s="299"/>
      <c r="E202" s="329"/>
      <c r="F202" s="326">
        <v>0</v>
      </c>
      <c r="G202" s="329"/>
      <c r="I202" s="299"/>
      <c r="J202" s="299"/>
      <c r="K202" s="299"/>
    </row>
    <row r="203" spans="1:11" s="297" customFormat="1" x14ac:dyDescent="0.25">
      <c r="A203" s="299" t="s">
        <v>597</v>
      </c>
      <c r="B203" s="318" t="s">
        <v>598</v>
      </c>
      <c r="C203" s="323">
        <v>0</v>
      </c>
      <c r="D203" s="299"/>
      <c r="E203" s="329"/>
      <c r="F203" s="326">
        <v>0</v>
      </c>
      <c r="G203" s="329"/>
      <c r="I203" s="299"/>
      <c r="J203" s="299"/>
      <c r="K203" s="299"/>
    </row>
    <row r="204" spans="1:11" s="297" customFormat="1" x14ac:dyDescent="0.25">
      <c r="A204" s="299" t="s">
        <v>599</v>
      </c>
      <c r="B204" s="318" t="s">
        <v>600</v>
      </c>
      <c r="C204" s="323">
        <v>0</v>
      </c>
      <c r="D204" s="299"/>
      <c r="E204" s="329"/>
      <c r="F204" s="326">
        <v>0</v>
      </c>
      <c r="G204" s="329"/>
      <c r="I204" s="299"/>
      <c r="J204" s="299"/>
      <c r="K204" s="299"/>
    </row>
    <row r="205" spans="1:11" s="297" customFormat="1" x14ac:dyDescent="0.25">
      <c r="A205" s="299" t="s">
        <v>601</v>
      </c>
      <c r="B205" s="318" t="s">
        <v>602</v>
      </c>
      <c r="C205" s="323">
        <v>0</v>
      </c>
      <c r="D205" s="299"/>
      <c r="E205" s="329"/>
      <c r="F205" s="326">
        <v>0</v>
      </c>
      <c r="G205" s="329"/>
      <c r="I205" s="299"/>
      <c r="J205" s="299"/>
      <c r="K205" s="299"/>
    </row>
    <row r="206" spans="1:11" s="297" customFormat="1" x14ac:dyDescent="0.25">
      <c r="A206" s="299" t="s">
        <v>603</v>
      </c>
      <c r="B206" s="318" t="s">
        <v>9</v>
      </c>
      <c r="C206" s="323">
        <v>0</v>
      </c>
      <c r="D206" s="299"/>
      <c r="E206" s="329"/>
      <c r="F206" s="326">
        <v>0</v>
      </c>
      <c r="G206" s="329"/>
      <c r="I206" s="299"/>
      <c r="J206" s="299"/>
      <c r="K206" s="299"/>
    </row>
    <row r="207" spans="1:11" s="297" customFormat="1" x14ac:dyDescent="0.25">
      <c r="A207" s="299" t="s">
        <v>604</v>
      </c>
      <c r="B207" s="328" t="s">
        <v>605</v>
      </c>
      <c r="C207" s="323">
        <v>150</v>
      </c>
      <c r="D207" s="299"/>
      <c r="E207" s="329"/>
      <c r="F207" s="326">
        <v>0</v>
      </c>
      <c r="G207" s="329"/>
      <c r="I207" s="299"/>
      <c r="J207" s="299"/>
      <c r="K207" s="299"/>
    </row>
    <row r="208" spans="1:11" s="297" customFormat="1" x14ac:dyDescent="0.25">
      <c r="A208" s="299" t="s">
        <v>606</v>
      </c>
      <c r="B208" s="336" t="s">
        <v>10</v>
      </c>
      <c r="C208" s="323">
        <v>150</v>
      </c>
      <c r="D208" s="318"/>
      <c r="E208" s="329"/>
      <c r="F208" s="326">
        <v>1</v>
      </c>
      <c r="G208" s="329"/>
      <c r="I208" s="299"/>
      <c r="J208" s="299"/>
      <c r="K208" s="299"/>
    </row>
    <row r="209" spans="1:11" s="297" customFormat="1" x14ac:dyDescent="0.25">
      <c r="A209" s="299" t="s">
        <v>1156</v>
      </c>
      <c r="B209" s="371"/>
      <c r="C209" s="323"/>
      <c r="D209" s="318"/>
      <c r="E209" s="329"/>
      <c r="F209" s="326"/>
      <c r="G209" s="329"/>
      <c r="I209" s="299"/>
      <c r="J209" s="299"/>
      <c r="K209" s="299"/>
    </row>
    <row r="210" spans="1:11" s="297" customFormat="1" x14ac:dyDescent="0.25">
      <c r="A210" s="299" t="s">
        <v>1157</v>
      </c>
      <c r="B210" s="371"/>
      <c r="C210" s="323"/>
      <c r="D210" s="318"/>
      <c r="E210" s="329"/>
      <c r="F210" s="326"/>
      <c r="G210" s="329"/>
      <c r="I210" s="299"/>
      <c r="J210" s="299"/>
      <c r="K210" s="299"/>
    </row>
    <row r="211" spans="1:11" s="297" customFormat="1" x14ac:dyDescent="0.25">
      <c r="A211" s="299" t="s">
        <v>1158</v>
      </c>
      <c r="B211" s="371"/>
      <c r="C211" s="323"/>
      <c r="D211" s="318"/>
      <c r="E211" s="329"/>
      <c r="F211" s="326"/>
      <c r="G211" s="329"/>
      <c r="I211" s="299"/>
      <c r="J211" s="299"/>
      <c r="K211" s="299"/>
    </row>
    <row r="212" spans="1:11" s="297" customFormat="1" x14ac:dyDescent="0.25">
      <c r="A212" s="299" t="s">
        <v>1159</v>
      </c>
      <c r="B212" s="371"/>
      <c r="C212" s="323"/>
      <c r="D212" s="318"/>
      <c r="E212" s="329"/>
      <c r="F212" s="326"/>
      <c r="G212" s="329"/>
      <c r="I212" s="299"/>
      <c r="J212" s="299"/>
      <c r="K212" s="299"/>
    </row>
    <row r="213" spans="1:11" s="297" customFormat="1" x14ac:dyDescent="0.25">
      <c r="A213" s="299" t="s">
        <v>1160</v>
      </c>
      <c r="B213" s="371"/>
      <c r="C213" s="323"/>
      <c r="D213" s="318"/>
      <c r="E213" s="329"/>
      <c r="F213" s="326"/>
      <c r="G213" s="329"/>
      <c r="I213" s="299"/>
      <c r="J213" s="299"/>
      <c r="K213" s="299"/>
    </row>
    <row r="214" spans="1:11" s="297" customFormat="1" x14ac:dyDescent="0.25">
      <c r="A214" s="299" t="s">
        <v>1161</v>
      </c>
      <c r="B214" s="371"/>
      <c r="C214" s="323"/>
      <c r="D214" s="318"/>
      <c r="E214" s="329"/>
      <c r="F214" s="326"/>
      <c r="G214" s="329"/>
      <c r="I214" s="299"/>
      <c r="J214" s="299"/>
      <c r="K214" s="299"/>
    </row>
    <row r="215" spans="1:11" s="297" customFormat="1" x14ac:dyDescent="0.25">
      <c r="A215" s="299" t="s">
        <v>1162</v>
      </c>
      <c r="B215" s="371"/>
      <c r="C215" s="323"/>
      <c r="D215" s="318"/>
      <c r="E215" s="329"/>
      <c r="F215" s="326"/>
      <c r="G215" s="329"/>
      <c r="I215" s="299"/>
      <c r="J215" s="299"/>
      <c r="K215" s="299"/>
    </row>
    <row r="216" spans="1:11" s="297" customFormat="1" ht="15" customHeight="1" x14ac:dyDescent="0.25">
      <c r="A216" s="319"/>
      <c r="B216" s="320" t="s">
        <v>607</v>
      </c>
      <c r="C216" s="319" t="s">
        <v>457</v>
      </c>
      <c r="D216" s="319"/>
      <c r="E216" s="321"/>
      <c r="F216" s="322" t="s">
        <v>468</v>
      </c>
      <c r="G216" s="322" t="s">
        <v>556</v>
      </c>
      <c r="I216" s="299"/>
      <c r="J216" s="299"/>
      <c r="K216" s="299"/>
    </row>
    <row r="217" spans="1:11" s="297" customFormat="1" x14ac:dyDescent="0.25">
      <c r="A217" s="299" t="s">
        <v>608</v>
      </c>
      <c r="B217" s="335" t="s">
        <v>609</v>
      </c>
      <c r="C217" s="323">
        <v>0</v>
      </c>
      <c r="D217" s="299"/>
      <c r="E217" s="341"/>
      <c r="F217" s="361">
        <v>0</v>
      </c>
      <c r="G217" s="361">
        <v>0</v>
      </c>
      <c r="I217" s="299"/>
      <c r="J217" s="299"/>
      <c r="K217" s="299"/>
    </row>
    <row r="218" spans="1:11" s="297" customFormat="1" x14ac:dyDescent="0.25">
      <c r="A218" s="299" t="s">
        <v>610</v>
      </c>
      <c r="B218" s="335" t="s">
        <v>611</v>
      </c>
      <c r="C218" s="323">
        <v>150</v>
      </c>
      <c r="D218" s="299"/>
      <c r="E218" s="341"/>
      <c r="F218" s="361">
        <v>5.7217780293492984E-3</v>
      </c>
      <c r="G218" s="361">
        <v>5.75470517498491E-3</v>
      </c>
      <c r="I218" s="299"/>
      <c r="J218" s="299"/>
      <c r="K218" s="299"/>
    </row>
    <row r="219" spans="1:11" s="297" customFormat="1" x14ac:dyDescent="0.25">
      <c r="A219" s="299" t="s">
        <v>612</v>
      </c>
      <c r="B219" s="335" t="s">
        <v>9</v>
      </c>
      <c r="C219" s="323">
        <v>0</v>
      </c>
      <c r="D219" s="299"/>
      <c r="E219" s="341"/>
      <c r="F219" s="361">
        <v>0</v>
      </c>
      <c r="G219" s="361">
        <v>0</v>
      </c>
      <c r="I219" s="299"/>
      <c r="J219" s="299"/>
      <c r="K219" s="299"/>
    </row>
    <row r="220" spans="1:11" s="297" customFormat="1" x14ac:dyDescent="0.25">
      <c r="A220" s="299" t="s">
        <v>613</v>
      </c>
      <c r="B220" s="336" t="s">
        <v>10</v>
      </c>
      <c r="C220" s="323">
        <v>150</v>
      </c>
      <c r="D220" s="299"/>
      <c r="E220" s="341"/>
      <c r="F220" s="361">
        <v>5.7217780293492984E-3</v>
      </c>
      <c r="G220" s="361">
        <v>5.75470517498491E-3</v>
      </c>
      <c r="I220" s="299"/>
      <c r="J220" s="299"/>
      <c r="K220" s="299"/>
    </row>
    <row r="221" spans="1:11" s="297" customFormat="1" x14ac:dyDescent="0.25">
      <c r="A221" s="299" t="s">
        <v>1163</v>
      </c>
      <c r="B221" s="371"/>
      <c r="C221" s="323"/>
      <c r="D221" s="299"/>
      <c r="E221" s="341"/>
      <c r="F221" s="325"/>
      <c r="G221" s="325"/>
      <c r="I221" s="299"/>
      <c r="J221" s="299"/>
      <c r="K221" s="299"/>
    </row>
    <row r="222" spans="1:11" s="297" customFormat="1" x14ac:dyDescent="0.25">
      <c r="A222" s="299" t="s">
        <v>1164</v>
      </c>
      <c r="B222" s="371"/>
      <c r="C222" s="323"/>
      <c r="D222" s="299"/>
      <c r="E222" s="341"/>
      <c r="F222" s="325"/>
      <c r="G222" s="325"/>
      <c r="I222" s="299"/>
      <c r="J222" s="299"/>
      <c r="K222" s="299"/>
    </row>
    <row r="223" spans="1:11" s="297" customFormat="1" x14ac:dyDescent="0.25">
      <c r="A223" s="299" t="s">
        <v>1165</v>
      </c>
      <c r="B223" s="371"/>
      <c r="C223" s="323"/>
      <c r="D223" s="299"/>
      <c r="E223" s="341"/>
      <c r="F223" s="325"/>
      <c r="G223" s="325"/>
      <c r="I223" s="299"/>
      <c r="J223" s="299"/>
      <c r="K223" s="299"/>
    </row>
    <row r="224" spans="1:11" s="297" customFormat="1" x14ac:dyDescent="0.25">
      <c r="A224" s="299" t="s">
        <v>1166</v>
      </c>
      <c r="B224" s="371"/>
      <c r="C224" s="323"/>
      <c r="D224" s="299"/>
      <c r="E224" s="341"/>
      <c r="F224" s="325"/>
      <c r="G224" s="325"/>
      <c r="I224" s="299"/>
      <c r="J224" s="299"/>
      <c r="K224" s="299"/>
    </row>
    <row r="225" spans="1:13" s="297" customFormat="1" x14ac:dyDescent="0.25">
      <c r="A225" s="299" t="s">
        <v>1167</v>
      </c>
      <c r="B225" s="371"/>
      <c r="C225" s="323"/>
      <c r="D225" s="299"/>
      <c r="E225" s="341"/>
      <c r="F225" s="325"/>
      <c r="G225" s="325"/>
      <c r="I225" s="299"/>
      <c r="J225" s="299"/>
      <c r="K225" s="299"/>
    </row>
    <row r="226" spans="1:13" s="297" customFormat="1" x14ac:dyDescent="0.25">
      <c r="A226" s="299" t="s">
        <v>1168</v>
      </c>
      <c r="B226" s="371"/>
      <c r="C226" s="323"/>
      <c r="D226" s="299"/>
      <c r="E226" s="341"/>
      <c r="F226" s="325"/>
      <c r="G226" s="325"/>
      <c r="I226" s="299"/>
      <c r="J226" s="299"/>
      <c r="K226" s="299"/>
    </row>
    <row r="227" spans="1:13" s="297" customFormat="1" x14ac:dyDescent="0.25">
      <c r="A227" s="299" t="s">
        <v>1169</v>
      </c>
      <c r="B227" s="371"/>
      <c r="C227" s="323"/>
      <c r="D227" s="299"/>
      <c r="E227" s="341"/>
      <c r="F227" s="325"/>
      <c r="G227" s="325"/>
      <c r="I227" s="299"/>
      <c r="J227" s="299"/>
      <c r="K227" s="299"/>
    </row>
    <row r="228" spans="1:13" ht="15" customHeight="1" x14ac:dyDescent="0.25">
      <c r="A228" s="319"/>
      <c r="B228" s="320" t="s">
        <v>614</v>
      </c>
      <c r="C228" s="319"/>
      <c r="D228" s="319"/>
      <c r="E228" s="321"/>
      <c r="F228" s="322"/>
      <c r="G228" s="322"/>
      <c r="H228" s="297"/>
      <c r="L228" s="297"/>
      <c r="M228" s="297"/>
    </row>
    <row r="229" spans="1:13" x14ac:dyDescent="0.25">
      <c r="A229" s="299" t="s">
        <v>615</v>
      </c>
      <c r="B229" s="318" t="s">
        <v>616</v>
      </c>
      <c r="C229" s="314" t="s">
        <v>455</v>
      </c>
      <c r="H229" s="297"/>
      <c r="L229" s="297"/>
      <c r="M229" s="297"/>
    </row>
    <row r="230" spans="1:13" ht="15" customHeight="1" x14ac:dyDescent="0.25">
      <c r="A230" s="319"/>
      <c r="B230" s="320" t="s">
        <v>617</v>
      </c>
      <c r="C230" s="319"/>
      <c r="D230" s="319"/>
      <c r="E230" s="321"/>
      <c r="F230" s="322"/>
      <c r="G230" s="322"/>
      <c r="H230" s="297"/>
      <c r="L230" s="297"/>
      <c r="M230" s="297"/>
    </row>
    <row r="231" spans="1:13" x14ac:dyDescent="0.25">
      <c r="A231" s="299" t="s">
        <v>618</v>
      </c>
      <c r="B231" s="299" t="s">
        <v>619</v>
      </c>
      <c r="C231" s="365">
        <v>0</v>
      </c>
      <c r="E231" s="318"/>
      <c r="H231" s="297"/>
      <c r="L231" s="297"/>
      <c r="M231" s="297"/>
    </row>
    <row r="232" spans="1:13" x14ac:dyDescent="0.25">
      <c r="A232" s="299" t="s">
        <v>621</v>
      </c>
      <c r="B232" s="344" t="s">
        <v>622</v>
      </c>
      <c r="C232" s="365">
        <v>0</v>
      </c>
      <c r="E232" s="318"/>
      <c r="H232" s="297"/>
      <c r="L232" s="297"/>
      <c r="M232" s="297"/>
    </row>
    <row r="233" spans="1:13" x14ac:dyDescent="0.25">
      <c r="A233" s="299" t="s">
        <v>623</v>
      </c>
      <c r="B233" s="344" t="s">
        <v>624</v>
      </c>
      <c r="C233" s="365">
        <v>0</v>
      </c>
      <c r="E233" s="318"/>
      <c r="H233" s="297"/>
      <c r="L233" s="297"/>
      <c r="M233" s="297"/>
    </row>
    <row r="234" spans="1:13" x14ac:dyDescent="0.25">
      <c r="A234" s="299" t="s">
        <v>625</v>
      </c>
      <c r="B234" s="316" t="s">
        <v>626</v>
      </c>
      <c r="C234" s="365">
        <v>0</v>
      </c>
      <c r="D234" s="318"/>
      <c r="E234" s="318"/>
      <c r="H234" s="297"/>
      <c r="I234" s="363"/>
      <c r="L234" s="297"/>
      <c r="M234" s="297"/>
    </row>
    <row r="235" spans="1:13" x14ac:dyDescent="0.25">
      <c r="A235" s="299" t="s">
        <v>627</v>
      </c>
      <c r="B235" s="316" t="s">
        <v>628</v>
      </c>
      <c r="C235" s="365">
        <v>0</v>
      </c>
      <c r="D235" s="318"/>
      <c r="E235" s="318"/>
      <c r="H235" s="297"/>
      <c r="L235" s="297"/>
      <c r="M235" s="297"/>
    </row>
    <row r="236" spans="1:13" x14ac:dyDescent="0.25">
      <c r="A236" s="299" t="s">
        <v>629</v>
      </c>
      <c r="B236" s="316" t="s">
        <v>630</v>
      </c>
      <c r="C236" s="365">
        <v>0</v>
      </c>
      <c r="D236" s="318"/>
      <c r="E236" s="318"/>
      <c r="H236" s="297"/>
      <c r="L236" s="297"/>
      <c r="M236" s="297"/>
    </row>
    <row r="237" spans="1:13" x14ac:dyDescent="0.25">
      <c r="A237" s="299" t="s">
        <v>1170</v>
      </c>
      <c r="B237" s="316"/>
      <c r="C237" s="318"/>
      <c r="D237" s="318"/>
      <c r="E237" s="318"/>
      <c r="H237" s="297"/>
      <c r="L237" s="297"/>
      <c r="M237" s="297"/>
    </row>
    <row r="238" spans="1:13" x14ac:dyDescent="0.25">
      <c r="A238" s="299" t="s">
        <v>1171</v>
      </c>
      <c r="B238" s="316"/>
      <c r="C238" s="318"/>
      <c r="D238" s="318"/>
      <c r="E238" s="318"/>
      <c r="H238" s="297"/>
      <c r="L238" s="297"/>
      <c r="M238" s="297"/>
    </row>
    <row r="239" spans="1:13" x14ac:dyDescent="0.25">
      <c r="A239" s="402"/>
      <c r="B239" s="425" t="s">
        <v>1576</v>
      </c>
      <c r="C239" s="402"/>
      <c r="D239" s="402"/>
      <c r="E239" s="426"/>
      <c r="F239" s="427"/>
      <c r="G239" s="427"/>
      <c r="H239" s="297"/>
      <c r="L239" s="297"/>
      <c r="M239" s="297"/>
    </row>
    <row r="240" spans="1:13" ht="30" x14ac:dyDescent="0.25">
      <c r="A240" s="400" t="s">
        <v>1577</v>
      </c>
      <c r="B240" s="400" t="s">
        <v>1578</v>
      </c>
      <c r="C240" s="365" t="s">
        <v>450</v>
      </c>
      <c r="D240"/>
      <c r="E240"/>
      <c r="F240"/>
      <c r="G240"/>
      <c r="H240" s="297"/>
      <c r="L240" s="297"/>
      <c r="M240" s="297"/>
    </row>
    <row r="241" spans="1:13" ht="30" x14ac:dyDescent="0.25">
      <c r="A241" s="400" t="s">
        <v>1579</v>
      </c>
      <c r="B241" s="400" t="s">
        <v>1580</v>
      </c>
      <c r="C241" s="365">
        <v>2</v>
      </c>
      <c r="D241"/>
      <c r="E241"/>
      <c r="F241"/>
      <c r="G241"/>
      <c r="H241" s="297"/>
      <c r="L241" s="297"/>
      <c r="M241" s="297"/>
    </row>
    <row r="242" spans="1:13" x14ac:dyDescent="0.25">
      <c r="A242" s="400" t="s">
        <v>1581</v>
      </c>
      <c r="B242" s="400" t="s">
        <v>1582</v>
      </c>
      <c r="C242" s="365" t="s">
        <v>2711</v>
      </c>
      <c r="D242"/>
      <c r="E242"/>
      <c r="F242"/>
      <c r="G242"/>
      <c r="H242" s="297"/>
      <c r="L242" s="297"/>
      <c r="M242" s="297"/>
    </row>
    <row r="243" spans="1:13" x14ac:dyDescent="0.25">
      <c r="A243" s="400" t="s">
        <v>1583</v>
      </c>
      <c r="B243" s="400" t="s">
        <v>1584</v>
      </c>
      <c r="C243" s="434" t="s">
        <v>1731</v>
      </c>
      <c r="D243"/>
      <c r="E243"/>
      <c r="F243"/>
      <c r="G243"/>
      <c r="H243" s="297"/>
      <c r="L243" s="297"/>
      <c r="M243" s="297"/>
    </row>
    <row r="244" spans="1:13" x14ac:dyDescent="0.25">
      <c r="A244" s="400" t="s">
        <v>1585</v>
      </c>
      <c r="B244" s="400" t="s">
        <v>1733</v>
      </c>
      <c r="C244" s="434" t="s">
        <v>1732</v>
      </c>
      <c r="D244"/>
      <c r="E244"/>
      <c r="F244"/>
      <c r="G244"/>
      <c r="H244" s="297"/>
      <c r="L244" s="297"/>
      <c r="M244" s="297"/>
    </row>
    <row r="245" spans="1:13" x14ac:dyDescent="0.25">
      <c r="A245" s="400" t="s">
        <v>1586</v>
      </c>
      <c r="B245" s="400"/>
      <c r="C245" s="400"/>
      <c r="D245"/>
      <c r="E245"/>
      <c r="F245"/>
      <c r="G245"/>
      <c r="H245" s="297"/>
      <c r="L245" s="297"/>
      <c r="M245" s="297"/>
    </row>
    <row r="246" spans="1:13" x14ac:dyDescent="0.25">
      <c r="A246" s="400" t="s">
        <v>1587</v>
      </c>
      <c r="B246" s="400"/>
      <c r="C246" s="400"/>
      <c r="D246"/>
      <c r="E246"/>
      <c r="F246"/>
      <c r="G246"/>
      <c r="H246" s="297"/>
      <c r="L246" s="297"/>
      <c r="M246" s="297"/>
    </row>
    <row r="247" spans="1:13" x14ac:dyDescent="0.25">
      <c r="A247" s="400" t="s">
        <v>1588</v>
      </c>
      <c r="B247" s="400"/>
      <c r="C247" s="400"/>
      <c r="D247"/>
      <c r="E247"/>
      <c r="F247"/>
      <c r="G247"/>
      <c r="H247" s="297"/>
      <c r="L247" s="297"/>
      <c r="M247" s="297"/>
    </row>
    <row r="248" spans="1:13" x14ac:dyDescent="0.25">
      <c r="A248" s="400" t="s">
        <v>1589</v>
      </c>
      <c r="B248" s="400"/>
      <c r="C248" s="400"/>
      <c r="D248"/>
      <c r="E248"/>
      <c r="F248"/>
      <c r="G248"/>
      <c r="H248" s="297"/>
      <c r="L248" s="297"/>
      <c r="M248" s="297"/>
    </row>
    <row r="249" spans="1:13" x14ac:dyDescent="0.25">
      <c r="A249" s="400" t="s">
        <v>1590</v>
      </c>
      <c r="B249" s="400"/>
      <c r="C249" s="400"/>
      <c r="D249"/>
      <c r="E249"/>
      <c r="F249"/>
      <c r="G249"/>
      <c r="H249" s="297"/>
      <c r="L249" s="297"/>
      <c r="M249" s="297"/>
    </row>
    <row r="250" spans="1:13" x14ac:dyDescent="0.25">
      <c r="A250" s="400" t="s">
        <v>1591</v>
      </c>
      <c r="B250" s="400"/>
      <c r="C250" s="400"/>
      <c r="D250"/>
      <c r="E250"/>
      <c r="F250"/>
      <c r="G250"/>
      <c r="H250" s="297"/>
      <c r="L250" s="297"/>
      <c r="M250" s="297"/>
    </row>
    <row r="251" spans="1:13" x14ac:dyDescent="0.25">
      <c r="A251" s="400" t="s">
        <v>1592</v>
      </c>
      <c r="B251" s="400"/>
      <c r="C251" s="400"/>
      <c r="D251"/>
      <c r="E251"/>
      <c r="F251"/>
      <c r="G251"/>
      <c r="H251" s="297"/>
      <c r="L251" s="297"/>
      <c r="M251" s="297"/>
    </row>
    <row r="252" spans="1:13" x14ac:dyDescent="0.25">
      <c r="A252" s="400" t="s">
        <v>1593</v>
      </c>
      <c r="B252" s="400"/>
      <c r="C252" s="400"/>
      <c r="D252"/>
      <c r="E252"/>
      <c r="F252"/>
      <c r="G252"/>
      <c r="H252" s="297"/>
      <c r="L252" s="297"/>
      <c r="M252" s="297"/>
    </row>
    <row r="253" spans="1:13" x14ac:dyDescent="0.25">
      <c r="A253" s="400" t="s">
        <v>1594</v>
      </c>
      <c r="B253" s="400"/>
      <c r="C253" s="400"/>
      <c r="D253"/>
      <c r="E253"/>
      <c r="F253"/>
      <c r="G253"/>
      <c r="H253" s="297"/>
      <c r="L253" s="297"/>
      <c r="M253" s="297"/>
    </row>
    <row r="254" spans="1:13" x14ac:dyDescent="0.25">
      <c r="A254" s="400" t="s">
        <v>1595</v>
      </c>
      <c r="B254" s="400"/>
      <c r="C254" s="400"/>
      <c r="D254"/>
      <c r="E254"/>
      <c r="F254"/>
      <c r="G254"/>
      <c r="H254" s="297"/>
      <c r="L254" s="297"/>
      <c r="M254" s="297"/>
    </row>
    <row r="255" spans="1:13" x14ac:dyDescent="0.25">
      <c r="A255" s="400" t="s">
        <v>1596</v>
      </c>
      <c r="B255" s="400"/>
      <c r="C255" s="400"/>
      <c r="D255"/>
      <c r="E255"/>
      <c r="F255"/>
      <c r="G255"/>
      <c r="H255" s="297"/>
      <c r="L255" s="297"/>
      <c r="M255" s="297"/>
    </row>
    <row r="256" spans="1:13" x14ac:dyDescent="0.25">
      <c r="A256" s="400" t="s">
        <v>1597</v>
      </c>
      <c r="B256" s="400"/>
      <c r="C256" s="400"/>
      <c r="D256"/>
      <c r="E256"/>
      <c r="F256"/>
      <c r="G256"/>
      <c r="H256" s="297"/>
      <c r="L256" s="297"/>
      <c r="M256" s="297"/>
    </row>
    <row r="257" spans="1:13" x14ac:dyDescent="0.25">
      <c r="A257" s="400" t="s">
        <v>1598</v>
      </c>
      <c r="B257" s="400"/>
      <c r="C257" s="400"/>
      <c r="D257"/>
      <c r="E257"/>
      <c r="F257"/>
      <c r="G257"/>
      <c r="H257" s="297"/>
      <c r="L257" s="297"/>
      <c r="M257" s="297"/>
    </row>
    <row r="258" spans="1:13" x14ac:dyDescent="0.25">
      <c r="A258" s="400" t="s">
        <v>1599</v>
      </c>
      <c r="B258" s="400"/>
      <c r="C258" s="400"/>
      <c r="D258"/>
      <c r="E258"/>
      <c r="F258"/>
      <c r="G258"/>
      <c r="H258" s="297"/>
      <c r="L258" s="297"/>
      <c r="M258" s="297"/>
    </row>
    <row r="259" spans="1:13" x14ac:dyDescent="0.25">
      <c r="A259" s="400" t="s">
        <v>1600</v>
      </c>
      <c r="B259" s="400"/>
      <c r="C259" s="400"/>
      <c r="D259"/>
      <c r="E259"/>
      <c r="F259"/>
      <c r="G259"/>
      <c r="H259" s="297"/>
      <c r="L259" s="297"/>
      <c r="M259" s="297"/>
    </row>
    <row r="260" spans="1:13" x14ac:dyDescent="0.25">
      <c r="A260" s="400" t="s">
        <v>1601</v>
      </c>
      <c r="B260" s="400"/>
      <c r="C260" s="400"/>
      <c r="D260"/>
      <c r="E260"/>
      <c r="F260"/>
      <c r="G260"/>
      <c r="H260" s="297"/>
      <c r="L260" s="297"/>
      <c r="M260" s="297"/>
    </row>
    <row r="261" spans="1:13" x14ac:dyDescent="0.25">
      <c r="A261" s="400" t="s">
        <v>1602</v>
      </c>
      <c r="B261" s="400"/>
      <c r="C261" s="400"/>
      <c r="D261"/>
      <c r="E261"/>
      <c r="F261"/>
      <c r="G261"/>
      <c r="H261" s="297"/>
      <c r="L261" s="297"/>
      <c r="M261" s="297"/>
    </row>
    <row r="262" spans="1:13" x14ac:dyDescent="0.25">
      <c r="A262" s="400" t="s">
        <v>1603</v>
      </c>
      <c r="B262" s="400"/>
      <c r="C262" s="400"/>
      <c r="D262"/>
      <c r="E262"/>
      <c r="F262"/>
      <c r="G262"/>
      <c r="H262" s="297"/>
      <c r="L262" s="297"/>
      <c r="M262" s="297"/>
    </row>
    <row r="263" spans="1:13" x14ac:dyDescent="0.25">
      <c r="A263" s="400" t="s">
        <v>1604</v>
      </c>
      <c r="B263" s="400"/>
      <c r="C263" s="400"/>
      <c r="D263"/>
      <c r="E263"/>
      <c r="F263"/>
      <c r="G263"/>
      <c r="H263" s="297"/>
      <c r="L263" s="297"/>
      <c r="M263" s="297"/>
    </row>
    <row r="264" spans="1:13" x14ac:dyDescent="0.25">
      <c r="A264" s="400" t="s">
        <v>1605</v>
      </c>
      <c r="B264" s="400"/>
      <c r="C264" s="400"/>
      <c r="D264"/>
      <c r="E264"/>
      <c r="F264"/>
      <c r="G264"/>
      <c r="H264" s="297"/>
      <c r="L264" s="297"/>
      <c r="M264" s="297"/>
    </row>
    <row r="265" spans="1:13" x14ac:dyDescent="0.25">
      <c r="A265" s="400" t="s">
        <v>1606</v>
      </c>
      <c r="B265" s="400"/>
      <c r="C265" s="400"/>
      <c r="D265"/>
      <c r="E265"/>
      <c r="F265"/>
      <c r="G265"/>
      <c r="H265" s="297"/>
      <c r="L265" s="297"/>
      <c r="M265" s="297"/>
    </row>
    <row r="266" spans="1:13" x14ac:dyDescent="0.25">
      <c r="A266" s="400" t="s">
        <v>1607</v>
      </c>
      <c r="B266" s="400"/>
      <c r="C266" s="400"/>
      <c r="D266"/>
      <c r="E266"/>
      <c r="F266"/>
      <c r="G266"/>
      <c r="H266" s="297"/>
      <c r="L266" s="297"/>
      <c r="M266" s="297"/>
    </row>
    <row r="267" spans="1:13" x14ac:dyDescent="0.25">
      <c r="A267" s="400" t="s">
        <v>1608</v>
      </c>
      <c r="B267" s="400"/>
      <c r="C267" s="400"/>
      <c r="D267"/>
      <c r="E267"/>
      <c r="F267"/>
      <c r="G267"/>
      <c r="H267" s="297"/>
      <c r="L267" s="297"/>
      <c r="M267" s="297"/>
    </row>
    <row r="268" spans="1:13" x14ac:dyDescent="0.25">
      <c r="A268" s="400" t="s">
        <v>1609</v>
      </c>
      <c r="B268" s="400"/>
      <c r="C268" s="400"/>
      <c r="D268"/>
      <c r="E268"/>
      <c r="F268"/>
      <c r="G268"/>
      <c r="H268" s="297"/>
      <c r="L268" s="297"/>
      <c r="M268" s="297"/>
    </row>
    <row r="269" spans="1:13" x14ac:dyDescent="0.25">
      <c r="A269" s="400" t="s">
        <v>1610</v>
      </c>
      <c r="B269" s="400"/>
      <c r="C269" s="400"/>
      <c r="D269"/>
      <c r="E269"/>
      <c r="F269"/>
      <c r="G269"/>
      <c r="H269" s="297"/>
      <c r="L269" s="297"/>
      <c r="M269" s="297"/>
    </row>
    <row r="270" spans="1:13" x14ac:dyDescent="0.25">
      <c r="A270" s="400" t="s">
        <v>1611</v>
      </c>
      <c r="B270" s="400"/>
      <c r="C270" s="400"/>
      <c r="D270"/>
      <c r="E270"/>
      <c r="F270"/>
      <c r="G270"/>
      <c r="H270" s="297"/>
      <c r="L270" s="297"/>
      <c r="M270" s="297"/>
    </row>
    <row r="271" spans="1:13" x14ac:dyDescent="0.25">
      <c r="A271" s="400" t="s">
        <v>1612</v>
      </c>
      <c r="B271" s="400"/>
      <c r="C271" s="400"/>
      <c r="D271"/>
      <c r="E271"/>
      <c r="F271"/>
      <c r="G271"/>
      <c r="H271" s="297"/>
      <c r="L271" s="297"/>
      <c r="M271" s="297"/>
    </row>
    <row r="272" spans="1:13" x14ac:dyDescent="0.25">
      <c r="A272" s="400" t="s">
        <v>1613</v>
      </c>
      <c r="B272" s="400"/>
      <c r="C272" s="400"/>
      <c r="D272"/>
      <c r="E272"/>
      <c r="F272"/>
      <c r="G272"/>
      <c r="H272" s="297"/>
      <c r="L272" s="297"/>
      <c r="M272" s="297"/>
    </row>
    <row r="273" spans="1:14" x14ac:dyDescent="0.25">
      <c r="A273" s="400" t="s">
        <v>1614</v>
      </c>
      <c r="B273" s="400"/>
      <c r="C273" s="400"/>
      <c r="D273"/>
      <c r="E273"/>
      <c r="F273"/>
      <c r="G273"/>
      <c r="H273" s="297"/>
      <c r="L273" s="297"/>
      <c r="M273" s="297"/>
    </row>
    <row r="274" spans="1:14" x14ac:dyDescent="0.25">
      <c r="A274" s="400" t="s">
        <v>1615</v>
      </c>
      <c r="B274" s="400"/>
      <c r="C274" s="400"/>
      <c r="D274"/>
      <c r="E274"/>
      <c r="F274"/>
      <c r="G274"/>
      <c r="H274" s="297"/>
      <c r="L274" s="297"/>
      <c r="M274" s="297"/>
    </row>
    <row r="275" spans="1:14" x14ac:dyDescent="0.25">
      <c r="A275" s="400" t="s">
        <v>1616</v>
      </c>
      <c r="B275" s="400"/>
      <c r="C275" s="400"/>
      <c r="D275"/>
      <c r="E275"/>
      <c r="F275"/>
      <c r="G275"/>
      <c r="H275" s="297"/>
      <c r="L275" s="297"/>
      <c r="M275" s="297"/>
    </row>
    <row r="276" spans="1:14" x14ac:dyDescent="0.25">
      <c r="A276" s="400" t="s">
        <v>1617</v>
      </c>
      <c r="B276" s="400"/>
      <c r="C276" s="400"/>
      <c r="D276"/>
      <c r="E276"/>
      <c r="F276"/>
      <c r="G276"/>
      <c r="H276" s="297"/>
      <c r="L276" s="297"/>
      <c r="M276" s="297"/>
    </row>
    <row r="277" spans="1:14" x14ac:dyDescent="0.25">
      <c r="A277" s="400" t="s">
        <v>1618</v>
      </c>
      <c r="B277" s="400"/>
      <c r="C277" s="400"/>
      <c r="D277"/>
      <c r="E277"/>
      <c r="F277"/>
      <c r="G277"/>
      <c r="H277" s="297"/>
      <c r="L277" s="297"/>
      <c r="M277" s="297"/>
    </row>
    <row r="278" spans="1:14" x14ac:dyDescent="0.25">
      <c r="A278" s="400" t="s">
        <v>1619</v>
      </c>
      <c r="B278" s="400"/>
      <c r="C278" s="400"/>
      <c r="D278"/>
      <c r="E278"/>
      <c r="F278"/>
      <c r="G278"/>
      <c r="H278" s="297"/>
      <c r="L278" s="297"/>
      <c r="M278" s="297"/>
    </row>
    <row r="279" spans="1:14" x14ac:dyDescent="0.25">
      <c r="A279" s="400" t="s">
        <v>1620</v>
      </c>
      <c r="B279" s="400"/>
      <c r="C279" s="400"/>
      <c r="D279"/>
      <c r="E279"/>
      <c r="F279"/>
      <c r="G279"/>
      <c r="H279" s="297"/>
      <c r="L279" s="297"/>
      <c r="M279" s="297"/>
    </row>
    <row r="280" spans="1:14" x14ac:dyDescent="0.25">
      <c r="A280" s="400" t="s">
        <v>1621</v>
      </c>
      <c r="B280" s="400"/>
      <c r="C280" s="400"/>
      <c r="D280"/>
      <c r="E280"/>
      <c r="F280"/>
      <c r="G280"/>
      <c r="H280" s="297"/>
      <c r="L280" s="297"/>
      <c r="M280" s="297"/>
    </row>
    <row r="281" spans="1:14" x14ac:dyDescent="0.25">
      <c r="A281" s="400" t="s">
        <v>1622</v>
      </c>
      <c r="B281" s="400"/>
      <c r="C281" s="400"/>
      <c r="D281"/>
      <c r="E281"/>
      <c r="F281"/>
      <c r="G281"/>
      <c r="H281" s="297"/>
      <c r="L281" s="297"/>
      <c r="M281" s="297"/>
    </row>
    <row r="282" spans="1:14" x14ac:dyDescent="0.25">
      <c r="A282" s="400" t="s">
        <v>1623</v>
      </c>
      <c r="B282" s="400"/>
      <c r="C282" s="400"/>
      <c r="D282"/>
      <c r="E282"/>
      <c r="F282"/>
      <c r="G282"/>
      <c r="H282" s="297"/>
      <c r="L282" s="297"/>
      <c r="M282" s="297"/>
    </row>
    <row r="283" spans="1:14" x14ac:dyDescent="0.25">
      <c r="A283" s="400" t="s">
        <v>1624</v>
      </c>
      <c r="B283" s="400"/>
      <c r="C283" s="400"/>
      <c r="D283"/>
      <c r="E283"/>
      <c r="F283"/>
      <c r="G283"/>
      <c r="H283" s="297"/>
      <c r="L283" s="297"/>
      <c r="M283" s="297"/>
    </row>
    <row r="284" spans="1:14" x14ac:dyDescent="0.25">
      <c r="A284" s="400" t="s">
        <v>1625</v>
      </c>
      <c r="B284" s="400"/>
      <c r="C284" s="400"/>
      <c r="D284"/>
      <c r="E284"/>
      <c r="F284"/>
      <c r="G284"/>
      <c r="H284" s="297"/>
      <c r="L284" s="297"/>
      <c r="M284" s="297"/>
    </row>
    <row r="285" spans="1:14" ht="37.5" x14ac:dyDescent="0.25">
      <c r="A285" s="310"/>
      <c r="B285" s="310" t="s">
        <v>631</v>
      </c>
      <c r="C285" s="310" t="s">
        <v>632</v>
      </c>
      <c r="D285" s="310" t="s">
        <v>632</v>
      </c>
      <c r="E285" s="310"/>
      <c r="F285" s="311"/>
      <c r="G285" s="312"/>
      <c r="H285" s="297"/>
      <c r="I285" s="303"/>
      <c r="J285" s="303"/>
      <c r="K285" s="303"/>
      <c r="L285" s="303"/>
      <c r="M285" s="305"/>
    </row>
    <row r="286" spans="1:14" ht="18.75" customHeight="1" x14ac:dyDescent="0.25">
      <c r="A286" s="496" t="s">
        <v>942</v>
      </c>
      <c r="B286" s="496"/>
      <c r="C286" s="496"/>
      <c r="D286" s="496"/>
      <c r="E286" s="496"/>
      <c r="F286" s="496"/>
      <c r="G286" s="496"/>
      <c r="H286" s="297"/>
      <c r="I286" s="303"/>
      <c r="J286" s="303"/>
      <c r="K286" s="303"/>
      <c r="L286" s="303"/>
      <c r="M286" s="305"/>
    </row>
    <row r="287" spans="1:14" ht="18.75" x14ac:dyDescent="0.25">
      <c r="A287" s="496"/>
      <c r="B287" s="496"/>
      <c r="C287" s="496"/>
      <c r="D287" s="496"/>
      <c r="E287" s="496"/>
      <c r="F287" s="496"/>
      <c r="G287" s="496"/>
      <c r="H287" s="297"/>
      <c r="I287" s="303"/>
      <c r="J287" s="303"/>
      <c r="K287" s="303"/>
      <c r="L287" s="303"/>
      <c r="M287" s="305"/>
    </row>
    <row r="288" spans="1:14" x14ac:dyDescent="0.25">
      <c r="A288" s="299" t="s">
        <v>633</v>
      </c>
      <c r="B288" s="316" t="s">
        <v>634</v>
      </c>
      <c r="C288" s="314">
        <f>ROW(B38)</f>
        <v>38</v>
      </c>
      <c r="E288" s="339"/>
      <c r="F288" s="339"/>
      <c r="G288" s="339"/>
      <c r="H288" s="297"/>
      <c r="I288" s="316"/>
      <c r="J288" s="346"/>
      <c r="L288" s="339"/>
      <c r="M288" s="339"/>
      <c r="N288" s="339"/>
    </row>
    <row r="289" spans="1:14" x14ac:dyDescent="0.25">
      <c r="A289" s="299" t="s">
        <v>635</v>
      </c>
      <c r="B289" s="316" t="s">
        <v>636</v>
      </c>
      <c r="C289" s="314">
        <f>ROW(B39)</f>
        <v>39</v>
      </c>
      <c r="E289" s="339"/>
      <c r="F289" s="339"/>
      <c r="H289" s="297"/>
      <c r="I289" s="316"/>
      <c r="J289" s="346"/>
      <c r="L289" s="339"/>
      <c r="M289" s="339"/>
    </row>
    <row r="290" spans="1:14" x14ac:dyDescent="0.25">
      <c r="A290" s="299" t="s">
        <v>637</v>
      </c>
      <c r="B290" s="316" t="s">
        <v>638</v>
      </c>
      <c r="C290" s="346" t="str">
        <f ca="1">IF(ISREF(INDIRECT("'B1. HTT Mortgage Assets'!A1")),ROW('B1. HTT Mortgage Assets'!B43)&amp;" for Mortgage Assets","")</f>
        <v>43 for Mortgage Assets</v>
      </c>
      <c r="D290" s="346"/>
      <c r="E290" s="347"/>
      <c r="F290" s="339"/>
      <c r="G290" s="347"/>
      <c r="H290" s="297"/>
      <c r="I290" s="316"/>
      <c r="J290" s="346"/>
      <c r="K290" s="346"/>
      <c r="L290" s="347"/>
      <c r="M290" s="339"/>
      <c r="N290" s="347"/>
    </row>
    <row r="291" spans="1:14" x14ac:dyDescent="0.25">
      <c r="A291" s="299" t="s">
        <v>639</v>
      </c>
      <c r="B291" s="316" t="s">
        <v>640</v>
      </c>
      <c r="C291" s="314">
        <f>ROW(B52)</f>
        <v>52</v>
      </c>
      <c r="H291" s="297"/>
      <c r="I291" s="316"/>
      <c r="J291" s="346"/>
    </row>
    <row r="292" spans="1:14" ht="27" customHeight="1" x14ac:dyDescent="0.25">
      <c r="A292" s="299" t="s">
        <v>641</v>
      </c>
      <c r="B292" s="316" t="s">
        <v>642</v>
      </c>
      <c r="C292" s="398" t="str">
        <f ca="1">IF(ISREF(INDIRECT("'B1. HTT Mortgage Assets'!A1")),ROW('B1. HTT Mortgage Assets'!B186)&amp;" for Residential Mortgage Assets","")</f>
        <v>186 for Residential Mortgage Assets</v>
      </c>
      <c r="D292" s="346" t="str">
        <f ca="1">IF(ISREF(INDIRECT("'B1. HTT Mortgage Assets'!A1")),ROW('B1. HTT Mortgage Assets'!B412 )&amp; " for Commercial Mortgage Assets","")</f>
        <v>412 for Commercial Mortgage Assets</v>
      </c>
      <c r="E292" s="347"/>
      <c r="F292" s="346"/>
      <c r="G292" s="347"/>
      <c r="H292" s="297"/>
      <c r="I292" s="316"/>
      <c r="J292" s="345"/>
      <c r="K292" s="346"/>
      <c r="L292" s="347"/>
      <c r="N292" s="347"/>
    </row>
    <row r="293" spans="1:14" x14ac:dyDescent="0.25">
      <c r="A293" s="299" t="s">
        <v>643</v>
      </c>
      <c r="B293" s="316" t="s">
        <v>644</v>
      </c>
      <c r="C293" s="346" t="str">
        <f ca="1">IF(ISREF(INDIRECT("'B1. HTT Mortgage Assets'!A1")),ROW('B1. HTT Mortgage Assets'!B149)&amp;" for Mortgage Assets","")</f>
        <v>149 for Mortgage Assets</v>
      </c>
      <c r="D293" s="314">
        <f>ROW(B163)</f>
        <v>163</v>
      </c>
      <c r="F293" s="346"/>
      <c r="H293" s="297"/>
      <c r="I293" s="316"/>
      <c r="M293" s="347"/>
    </row>
    <row r="294" spans="1:14" x14ac:dyDescent="0.25">
      <c r="A294" s="299" t="s">
        <v>645</v>
      </c>
      <c r="B294" s="316" t="s">
        <v>646</v>
      </c>
      <c r="C294" s="314">
        <f>ROW(B111)</f>
        <v>111</v>
      </c>
      <c r="F294" s="347"/>
      <c r="H294" s="297"/>
      <c r="I294" s="316"/>
      <c r="J294" s="346"/>
      <c r="M294" s="347"/>
    </row>
    <row r="295" spans="1:14" x14ac:dyDescent="0.25">
      <c r="A295" s="299" t="s">
        <v>647</v>
      </c>
      <c r="B295" s="316" t="s">
        <v>648</v>
      </c>
      <c r="C295" s="314">
        <f>ROW(B163)</f>
        <v>163</v>
      </c>
      <c r="E295" s="347"/>
      <c r="F295" s="347"/>
      <c r="H295" s="297"/>
      <c r="I295" s="316"/>
      <c r="J295" s="346"/>
      <c r="L295" s="347"/>
      <c r="M295" s="347"/>
    </row>
    <row r="296" spans="1:14" x14ac:dyDescent="0.25">
      <c r="A296" s="299" t="s">
        <v>649</v>
      </c>
      <c r="B296" s="316" t="s">
        <v>650</v>
      </c>
      <c r="C296" s="314">
        <f>ROW(B137)</f>
        <v>137</v>
      </c>
      <c r="E296" s="347"/>
      <c r="F296" s="347"/>
      <c r="H296" s="297"/>
      <c r="I296" s="316"/>
      <c r="J296" s="346"/>
      <c r="L296" s="347"/>
      <c r="M296" s="347"/>
    </row>
    <row r="297" spans="1:14" ht="30" x14ac:dyDescent="0.25">
      <c r="A297" s="299" t="s">
        <v>651</v>
      </c>
      <c r="B297" s="299" t="s">
        <v>652</v>
      </c>
      <c r="C297" s="346" t="str">
        <f>ROW('C. HTT Harmonised Glossary'!B17)&amp;" for Harmonised Glossary"</f>
        <v>17 for Harmonised Glossary</v>
      </c>
      <c r="E297" s="347"/>
      <c r="H297" s="297"/>
      <c r="J297" s="346"/>
      <c r="L297" s="347"/>
    </row>
    <row r="298" spans="1:14" x14ac:dyDescent="0.25">
      <c r="A298" s="299" t="s">
        <v>653</v>
      </c>
      <c r="B298" s="316" t="s">
        <v>654</v>
      </c>
      <c r="C298" s="314">
        <f>ROW(B65)</f>
        <v>65</v>
      </c>
      <c r="E298" s="347"/>
      <c r="H298" s="297"/>
      <c r="I298" s="316"/>
      <c r="J298" s="346"/>
      <c r="L298" s="347"/>
    </row>
    <row r="299" spans="1:14" x14ac:dyDescent="0.25">
      <c r="A299" s="299" t="s">
        <v>655</v>
      </c>
      <c r="B299" s="316" t="s">
        <v>656</v>
      </c>
      <c r="C299" s="314">
        <f>ROW(B88)</f>
        <v>88</v>
      </c>
      <c r="E299" s="347"/>
      <c r="H299" s="297"/>
      <c r="I299" s="316"/>
      <c r="J299" s="346"/>
      <c r="L299" s="347"/>
    </row>
    <row r="300" spans="1:14" x14ac:dyDescent="0.25">
      <c r="A300" s="299" t="s">
        <v>657</v>
      </c>
      <c r="B300" s="316" t="s">
        <v>658</v>
      </c>
      <c r="C300" s="346" t="str">
        <f ca="1">IF(ISREF(INDIRECT("'B1. HTT Mortgage Assets'!A1")),ROW('B1. HTT Mortgage Assets'!B179)&amp; " for Mortgage Assets","")</f>
        <v>179 for Mortgage Assets</v>
      </c>
      <c r="D300" s="346"/>
      <c r="E300" s="347"/>
      <c r="H300" s="297"/>
      <c r="I300" s="316"/>
      <c r="J300" s="346"/>
      <c r="K300" s="346"/>
      <c r="L300" s="347"/>
    </row>
    <row r="301" spans="1:14" x14ac:dyDescent="0.25">
      <c r="A301" s="299" t="s">
        <v>1172</v>
      </c>
      <c r="B301" s="316"/>
      <c r="C301" s="314"/>
      <c r="D301" s="346"/>
      <c r="E301" s="347"/>
      <c r="H301" s="297"/>
      <c r="I301" s="316"/>
      <c r="J301" s="346"/>
      <c r="K301" s="346"/>
      <c r="L301" s="347"/>
    </row>
    <row r="302" spans="1:14" x14ac:dyDescent="0.25">
      <c r="A302" s="299" t="s">
        <v>1173</v>
      </c>
      <c r="B302" s="316"/>
      <c r="C302" s="314"/>
      <c r="D302" s="346"/>
      <c r="E302" s="347"/>
      <c r="H302" s="297"/>
      <c r="I302" s="316"/>
      <c r="J302" s="346"/>
      <c r="K302" s="346"/>
      <c r="L302" s="347"/>
    </row>
    <row r="303" spans="1:14" x14ac:dyDescent="0.25">
      <c r="A303" s="299" t="s">
        <v>1174</v>
      </c>
      <c r="B303" s="316"/>
      <c r="C303" s="314"/>
      <c r="D303" s="346"/>
      <c r="E303" s="347"/>
      <c r="H303" s="297"/>
      <c r="I303" s="316"/>
      <c r="J303" s="346"/>
      <c r="K303" s="346"/>
      <c r="L303" s="347"/>
    </row>
    <row r="304" spans="1:14" x14ac:dyDescent="0.25">
      <c r="A304" s="299" t="s">
        <v>1175</v>
      </c>
      <c r="B304" s="316"/>
      <c r="C304" s="314"/>
      <c r="D304" s="346"/>
      <c r="E304" s="347"/>
      <c r="H304" s="297"/>
      <c r="I304" s="316"/>
      <c r="J304" s="346"/>
      <c r="K304" s="346"/>
      <c r="L304" s="347"/>
    </row>
    <row r="305" spans="1:14" x14ac:dyDescent="0.25">
      <c r="A305" s="299" t="s">
        <v>1176</v>
      </c>
      <c r="B305" s="316"/>
      <c r="C305" s="314"/>
      <c r="D305" s="346"/>
      <c r="E305" s="347"/>
      <c r="H305" s="297"/>
      <c r="I305" s="316"/>
      <c r="J305" s="346"/>
      <c r="K305" s="346"/>
      <c r="L305" s="347"/>
    </row>
    <row r="306" spans="1:14" x14ac:dyDescent="0.25">
      <c r="A306" s="299" t="s">
        <v>1177</v>
      </c>
      <c r="B306" s="316"/>
      <c r="C306" s="314"/>
      <c r="D306" s="346"/>
      <c r="E306" s="347"/>
      <c r="H306" s="297"/>
      <c r="I306" s="316"/>
      <c r="J306" s="346"/>
      <c r="K306" s="346"/>
      <c r="L306" s="347"/>
    </row>
    <row r="307" spans="1:14" x14ac:dyDescent="0.25">
      <c r="A307" s="299" t="s">
        <v>1178</v>
      </c>
      <c r="B307" s="316"/>
      <c r="C307" s="314"/>
      <c r="D307" s="346"/>
      <c r="E307" s="347"/>
      <c r="H307" s="297"/>
      <c r="I307" s="316"/>
      <c r="J307" s="346"/>
      <c r="K307" s="346"/>
      <c r="L307" s="347"/>
    </row>
    <row r="308" spans="1:14" x14ac:dyDescent="0.25">
      <c r="A308" s="299" t="s">
        <v>1179</v>
      </c>
      <c r="B308" s="316"/>
      <c r="C308" s="314"/>
      <c r="D308" s="346"/>
      <c r="E308" s="347"/>
      <c r="H308" s="297"/>
      <c r="I308" s="316"/>
      <c r="J308" s="346"/>
      <c r="K308" s="346"/>
      <c r="L308" s="347"/>
    </row>
    <row r="309" spans="1:14" x14ac:dyDescent="0.25">
      <c r="A309" s="299" t="s">
        <v>1180</v>
      </c>
      <c r="B309" s="316"/>
      <c r="C309" s="314"/>
      <c r="D309" s="346"/>
      <c r="E309" s="347"/>
      <c r="H309" s="297"/>
      <c r="I309" s="316"/>
      <c r="J309" s="346"/>
      <c r="K309" s="346"/>
      <c r="L309" s="347"/>
    </row>
    <row r="310" spans="1:14" x14ac:dyDescent="0.25">
      <c r="A310" s="299" t="s">
        <v>1181</v>
      </c>
      <c r="B310" s="316"/>
      <c r="C310" s="314"/>
      <c r="D310" s="346"/>
      <c r="E310" s="347"/>
      <c r="H310" s="297"/>
      <c r="I310" s="316"/>
      <c r="J310" s="346"/>
      <c r="K310" s="346"/>
      <c r="L310" s="347"/>
    </row>
    <row r="311" spans="1:14" s="297" customFormat="1" ht="37.5" x14ac:dyDescent="0.25">
      <c r="A311" s="311"/>
      <c r="B311" s="310" t="s">
        <v>437</v>
      </c>
      <c r="C311" s="311"/>
      <c r="D311" s="311"/>
      <c r="E311" s="311"/>
      <c r="F311" s="311"/>
      <c r="G311" s="312"/>
      <c r="I311" s="303"/>
      <c r="J311" s="305"/>
      <c r="K311" s="305"/>
      <c r="L311" s="305"/>
      <c r="M311" s="305"/>
    </row>
    <row r="312" spans="1:14" s="297" customFormat="1" x14ac:dyDescent="0.25">
      <c r="A312" s="299" t="s">
        <v>659</v>
      </c>
      <c r="B312" s="324" t="s">
        <v>660</v>
      </c>
      <c r="C312" s="314">
        <f>ROW(B173)</f>
        <v>173</v>
      </c>
      <c r="D312" s="299"/>
      <c r="E312" s="299"/>
      <c r="F312" s="299"/>
      <c r="I312" s="324"/>
      <c r="J312" s="346"/>
      <c r="K312" s="299"/>
      <c r="L312" s="299"/>
      <c r="M312" s="299"/>
    </row>
    <row r="313" spans="1:14" s="297" customFormat="1" x14ac:dyDescent="0.25">
      <c r="A313" s="299" t="s">
        <v>1182</v>
      </c>
      <c r="B313" s="324"/>
      <c r="C313" s="314"/>
      <c r="D313" s="299"/>
      <c r="E313" s="299"/>
      <c r="F313" s="299"/>
      <c r="I313" s="324"/>
      <c r="J313" s="346"/>
      <c r="K313" s="299"/>
      <c r="L313" s="299"/>
      <c r="M313" s="299"/>
    </row>
    <row r="314" spans="1:14" s="297" customFormat="1" x14ac:dyDescent="0.25">
      <c r="A314" s="299" t="s">
        <v>1183</v>
      </c>
      <c r="B314" s="324"/>
      <c r="C314" s="314"/>
      <c r="D314" s="299"/>
      <c r="E314" s="299"/>
      <c r="F314" s="299"/>
      <c r="I314" s="324"/>
      <c r="J314" s="346"/>
      <c r="K314" s="299"/>
      <c r="L314" s="299"/>
      <c r="M314" s="299"/>
    </row>
    <row r="315" spans="1:14" s="297" customFormat="1" x14ac:dyDescent="0.25">
      <c r="A315" s="299" t="s">
        <v>1184</v>
      </c>
      <c r="B315" s="324"/>
      <c r="C315" s="314"/>
      <c r="D315" s="299"/>
      <c r="E315" s="299"/>
      <c r="F315" s="299"/>
      <c r="I315" s="324"/>
      <c r="J315" s="346"/>
      <c r="K315" s="299"/>
      <c r="L315" s="299"/>
      <c r="M315" s="299"/>
    </row>
    <row r="316" spans="1:14" s="297" customFormat="1" x14ac:dyDescent="0.25">
      <c r="A316" s="299" t="s">
        <v>1185</v>
      </c>
      <c r="B316" s="324"/>
      <c r="C316" s="314"/>
      <c r="D316" s="299"/>
      <c r="E316" s="299"/>
      <c r="F316" s="299"/>
      <c r="I316" s="324"/>
      <c r="J316" s="346"/>
      <c r="K316" s="299"/>
      <c r="L316" s="299"/>
      <c r="M316" s="299"/>
    </row>
    <row r="317" spans="1:14" s="297" customFormat="1" x14ac:dyDescent="0.25">
      <c r="A317" s="299" t="s">
        <v>1186</v>
      </c>
      <c r="B317" s="324"/>
      <c r="C317" s="314"/>
      <c r="D317" s="299"/>
      <c r="E317" s="299"/>
      <c r="F317" s="299"/>
      <c r="I317" s="324"/>
      <c r="J317" s="346"/>
      <c r="K317" s="299"/>
      <c r="L317" s="299"/>
      <c r="M317" s="299"/>
    </row>
    <row r="318" spans="1:14" s="297" customFormat="1" x14ac:dyDescent="0.25">
      <c r="A318" s="299" t="s">
        <v>1187</v>
      </c>
      <c r="B318" s="324"/>
      <c r="C318" s="314"/>
      <c r="D318" s="299"/>
      <c r="E318" s="299"/>
      <c r="F318" s="299"/>
      <c r="I318" s="324"/>
      <c r="J318" s="346"/>
      <c r="K318" s="299"/>
      <c r="L318" s="299"/>
      <c r="M318" s="299"/>
    </row>
    <row r="319" spans="1:14" s="297" customFormat="1" ht="18.75" x14ac:dyDescent="0.25">
      <c r="A319" s="311"/>
      <c r="B319" s="310" t="s">
        <v>438</v>
      </c>
      <c r="C319" s="311"/>
      <c r="D319" s="311"/>
      <c r="E319" s="311"/>
      <c r="F319" s="311"/>
      <c r="G319" s="312"/>
      <c r="I319" s="303"/>
      <c r="J319" s="305"/>
      <c r="K319" s="305"/>
      <c r="L319" s="305"/>
      <c r="M319" s="305"/>
    </row>
    <row r="320" spans="1:14" s="299" customFormat="1" x14ac:dyDescent="0.25">
      <c r="A320" s="319"/>
      <c r="B320" s="320" t="s">
        <v>1233</v>
      </c>
      <c r="C320" s="319"/>
      <c r="D320" s="319"/>
      <c r="E320" s="321"/>
      <c r="F320" s="322"/>
      <c r="G320" s="322"/>
      <c r="H320" s="297"/>
      <c r="N320" s="297"/>
    </row>
    <row r="321" spans="1:14" s="299" customFormat="1" x14ac:dyDescent="0.25">
      <c r="A321" s="299" t="s">
        <v>1188</v>
      </c>
      <c r="B321" s="316" t="s">
        <v>2712</v>
      </c>
      <c r="C321" s="316" t="s">
        <v>466</v>
      </c>
      <c r="G321" s="297"/>
      <c r="H321" s="297"/>
      <c r="N321" s="297"/>
    </row>
    <row r="322" spans="1:14" s="299" customFormat="1" x14ac:dyDescent="0.25">
      <c r="A322" s="299" t="s">
        <v>1189</v>
      </c>
      <c r="B322" s="316" t="s">
        <v>2713</v>
      </c>
      <c r="C322" s="316" t="s">
        <v>466</v>
      </c>
      <c r="G322" s="297"/>
      <c r="H322" s="297"/>
      <c r="N322" s="297"/>
    </row>
    <row r="323" spans="1:14" s="299" customFormat="1" x14ac:dyDescent="0.25">
      <c r="A323" s="299" t="s">
        <v>1190</v>
      </c>
      <c r="B323" s="316" t="s">
        <v>2714</v>
      </c>
      <c r="C323" s="316" t="s">
        <v>466</v>
      </c>
      <c r="G323" s="297"/>
      <c r="H323" s="297"/>
      <c r="N323" s="297"/>
    </row>
    <row r="324" spans="1:14" s="299" customFormat="1" x14ac:dyDescent="0.25">
      <c r="A324" s="299" t="s">
        <v>1191</v>
      </c>
      <c r="B324" s="316" t="s">
        <v>2715</v>
      </c>
      <c r="C324" s="316" t="s">
        <v>466</v>
      </c>
      <c r="G324" s="297"/>
      <c r="H324" s="297"/>
      <c r="N324" s="297"/>
    </row>
    <row r="325" spans="1:14" s="299" customFormat="1" x14ac:dyDescent="0.25">
      <c r="A325" s="299" t="s">
        <v>1192</v>
      </c>
      <c r="B325" s="316" t="s">
        <v>2716</v>
      </c>
      <c r="C325" s="316" t="s">
        <v>466</v>
      </c>
      <c r="G325" s="297"/>
      <c r="H325" s="297"/>
      <c r="N325" s="297"/>
    </row>
    <row r="326" spans="1:14" s="299" customFormat="1" x14ac:dyDescent="0.25">
      <c r="A326" s="299" t="s">
        <v>1193</v>
      </c>
      <c r="B326" s="316" t="s">
        <v>962</v>
      </c>
      <c r="C326" s="316" t="s">
        <v>466</v>
      </c>
      <c r="G326" s="297"/>
      <c r="H326" s="297"/>
      <c r="N326" s="297"/>
    </row>
    <row r="327" spans="1:14" s="299" customFormat="1" x14ac:dyDescent="0.25">
      <c r="A327" s="299" t="s">
        <v>1194</v>
      </c>
      <c r="B327" s="316" t="s">
        <v>2717</v>
      </c>
      <c r="C327" s="316" t="s">
        <v>466</v>
      </c>
      <c r="G327" s="297"/>
      <c r="H327" s="297"/>
      <c r="N327" s="297"/>
    </row>
    <row r="328" spans="1:14" s="299" customFormat="1" x14ac:dyDescent="0.25">
      <c r="A328" s="299" t="s">
        <v>1195</v>
      </c>
      <c r="B328" s="316" t="s">
        <v>2718</v>
      </c>
      <c r="C328" s="316" t="s">
        <v>466</v>
      </c>
      <c r="G328" s="297"/>
      <c r="H328" s="297"/>
      <c r="N328" s="297"/>
    </row>
    <row r="329" spans="1:14" s="299" customFormat="1" x14ac:dyDescent="0.25">
      <c r="A329" s="299" t="s">
        <v>1196</v>
      </c>
      <c r="B329" s="316" t="s">
        <v>2719</v>
      </c>
      <c r="C329" s="316" t="s">
        <v>466</v>
      </c>
      <c r="G329" s="297"/>
      <c r="H329" s="297"/>
      <c r="N329" s="297"/>
    </row>
    <row r="330" spans="1:14" s="299" customFormat="1" x14ac:dyDescent="0.25">
      <c r="A330" s="299" t="s">
        <v>1197</v>
      </c>
      <c r="B330" s="343" t="s">
        <v>2720</v>
      </c>
      <c r="C330" s="316" t="s">
        <v>466</v>
      </c>
      <c r="G330" s="297"/>
      <c r="H330" s="297"/>
      <c r="N330" s="297"/>
    </row>
    <row r="331" spans="1:14" s="299" customFormat="1" x14ac:dyDescent="0.25">
      <c r="A331" s="299" t="s">
        <v>1198</v>
      </c>
      <c r="B331" s="343" t="s">
        <v>2720</v>
      </c>
      <c r="C331" s="316" t="s">
        <v>466</v>
      </c>
      <c r="G331" s="297"/>
      <c r="H331" s="297"/>
      <c r="N331" s="297"/>
    </row>
    <row r="332" spans="1:14" s="299" customFormat="1" x14ac:dyDescent="0.25">
      <c r="A332" s="299" t="s">
        <v>1199</v>
      </c>
      <c r="B332" s="343" t="s">
        <v>2720</v>
      </c>
      <c r="C332" s="316" t="s">
        <v>466</v>
      </c>
      <c r="G332" s="297"/>
      <c r="H332" s="297"/>
      <c r="N332" s="297"/>
    </row>
    <row r="333" spans="1:14" s="299" customFormat="1" x14ac:dyDescent="0.25">
      <c r="A333" s="299" t="s">
        <v>1200</v>
      </c>
      <c r="B333" s="343" t="s">
        <v>2720</v>
      </c>
      <c r="C333" s="316" t="s">
        <v>466</v>
      </c>
      <c r="G333" s="297"/>
      <c r="H333" s="297"/>
      <c r="N333" s="297"/>
    </row>
    <row r="334" spans="1:14" s="299" customFormat="1" x14ac:dyDescent="0.25">
      <c r="A334" s="299" t="s">
        <v>1201</v>
      </c>
      <c r="B334" s="343" t="s">
        <v>2720</v>
      </c>
      <c r="C334" s="316" t="s">
        <v>466</v>
      </c>
      <c r="G334" s="297"/>
      <c r="H334" s="297"/>
      <c r="N334" s="297"/>
    </row>
    <row r="335" spans="1:14" s="299" customFormat="1" x14ac:dyDescent="0.25">
      <c r="A335" s="299" t="s">
        <v>1202</v>
      </c>
      <c r="B335" s="343" t="s">
        <v>2720</v>
      </c>
      <c r="C335" s="316" t="s">
        <v>466</v>
      </c>
      <c r="G335" s="297"/>
      <c r="H335" s="297"/>
      <c r="N335" s="297"/>
    </row>
    <row r="336" spans="1:14" s="299" customFormat="1" x14ac:dyDescent="0.25">
      <c r="A336" s="299" t="s">
        <v>1203</v>
      </c>
      <c r="B336" s="343" t="s">
        <v>2720</v>
      </c>
      <c r="C336" s="316" t="s">
        <v>466</v>
      </c>
      <c r="G336" s="297"/>
      <c r="H336" s="297"/>
      <c r="N336" s="297"/>
    </row>
    <row r="337" spans="1:14" s="299" customFormat="1" x14ac:dyDescent="0.25">
      <c r="A337" s="299" t="s">
        <v>1204</v>
      </c>
      <c r="B337" s="343" t="s">
        <v>2720</v>
      </c>
      <c r="C337" s="316" t="s">
        <v>466</v>
      </c>
      <c r="G337" s="297"/>
      <c r="H337" s="297"/>
      <c r="N337" s="297"/>
    </row>
    <row r="338" spans="1:14" s="299" customFormat="1" x14ac:dyDescent="0.25">
      <c r="A338" s="299" t="s">
        <v>1205</v>
      </c>
      <c r="B338" s="343" t="s">
        <v>2720</v>
      </c>
      <c r="C338" s="316" t="s">
        <v>466</v>
      </c>
      <c r="G338" s="297"/>
      <c r="H338" s="297"/>
      <c r="N338" s="297"/>
    </row>
    <row r="339" spans="1:14" s="299" customFormat="1" x14ac:dyDescent="0.25">
      <c r="A339" s="299" t="s">
        <v>1206</v>
      </c>
      <c r="B339" s="343" t="s">
        <v>2720</v>
      </c>
      <c r="C339" s="316" t="s">
        <v>466</v>
      </c>
      <c r="G339" s="297"/>
      <c r="H339" s="297"/>
      <c r="N339" s="297"/>
    </row>
    <row r="340" spans="1:14" s="299" customFormat="1" x14ac:dyDescent="0.25">
      <c r="A340" s="299" t="s">
        <v>1207</v>
      </c>
      <c r="B340" s="343" t="s">
        <v>2720</v>
      </c>
      <c r="C340" s="316" t="s">
        <v>466</v>
      </c>
      <c r="G340" s="297"/>
      <c r="H340" s="297"/>
      <c r="N340" s="297"/>
    </row>
    <row r="341" spans="1:14" s="299" customFormat="1" x14ac:dyDescent="0.25">
      <c r="A341" s="299" t="s">
        <v>1208</v>
      </c>
      <c r="B341" s="343" t="s">
        <v>2720</v>
      </c>
      <c r="C341" s="316" t="s">
        <v>466</v>
      </c>
      <c r="G341" s="297"/>
      <c r="H341" s="297"/>
      <c r="N341" s="297"/>
    </row>
    <row r="342" spans="1:14" s="299" customFormat="1" x14ac:dyDescent="0.25">
      <c r="A342" s="299" t="s">
        <v>1209</v>
      </c>
      <c r="B342" s="343" t="s">
        <v>2720</v>
      </c>
      <c r="C342" s="316" t="s">
        <v>466</v>
      </c>
      <c r="G342" s="297"/>
      <c r="H342" s="297"/>
      <c r="N342" s="297"/>
    </row>
    <row r="343" spans="1:14" s="299" customFormat="1" x14ac:dyDescent="0.25">
      <c r="A343" s="299" t="s">
        <v>1210</v>
      </c>
      <c r="B343" s="343" t="s">
        <v>2720</v>
      </c>
      <c r="C343" s="316" t="s">
        <v>466</v>
      </c>
      <c r="G343" s="297"/>
      <c r="H343" s="297"/>
      <c r="N343" s="297"/>
    </row>
    <row r="344" spans="1:14" s="299" customFormat="1" x14ac:dyDescent="0.25">
      <c r="A344" s="299" t="s">
        <v>1211</v>
      </c>
      <c r="B344" s="343" t="s">
        <v>2720</v>
      </c>
      <c r="C344" s="316" t="s">
        <v>466</v>
      </c>
      <c r="G344" s="297"/>
      <c r="H344" s="297"/>
      <c r="N344" s="297"/>
    </row>
    <row r="345" spans="1:14" s="299" customFormat="1" x14ac:dyDescent="0.25">
      <c r="A345" s="299" t="s">
        <v>1212</v>
      </c>
      <c r="B345" s="343" t="s">
        <v>2720</v>
      </c>
      <c r="C345" s="316" t="s">
        <v>466</v>
      </c>
      <c r="G345" s="297"/>
      <c r="H345" s="297"/>
      <c r="N345" s="297"/>
    </row>
    <row r="346" spans="1:14" s="299" customFormat="1" x14ac:dyDescent="0.25">
      <c r="A346" s="299" t="s">
        <v>1213</v>
      </c>
      <c r="B346" s="343" t="s">
        <v>2720</v>
      </c>
      <c r="C346" s="316" t="s">
        <v>466</v>
      </c>
      <c r="G346" s="297"/>
      <c r="H346" s="297"/>
      <c r="N346" s="297"/>
    </row>
    <row r="347" spans="1:14" s="299" customFormat="1" x14ac:dyDescent="0.25">
      <c r="A347" s="299" t="s">
        <v>1214</v>
      </c>
      <c r="B347" s="343" t="s">
        <v>2720</v>
      </c>
      <c r="C347" s="316" t="s">
        <v>466</v>
      </c>
      <c r="G347" s="297"/>
      <c r="H347" s="297"/>
      <c r="N347" s="297"/>
    </row>
    <row r="348" spans="1:14" s="299" customFormat="1" x14ac:dyDescent="0.25">
      <c r="A348" s="299" t="s">
        <v>1215</v>
      </c>
      <c r="B348" s="343" t="s">
        <v>2720</v>
      </c>
      <c r="C348" s="316" t="s">
        <v>466</v>
      </c>
      <c r="G348" s="297"/>
      <c r="H348" s="297"/>
      <c r="N348" s="297"/>
    </row>
    <row r="349" spans="1:14" s="299" customFormat="1" x14ac:dyDescent="0.25">
      <c r="A349" s="299" t="s">
        <v>1216</v>
      </c>
      <c r="B349" s="343" t="s">
        <v>2720</v>
      </c>
      <c r="C349" s="316" t="s">
        <v>466</v>
      </c>
      <c r="G349" s="297"/>
      <c r="H349" s="297"/>
      <c r="N349" s="297"/>
    </row>
    <row r="350" spans="1:14" s="299" customFormat="1" x14ac:dyDescent="0.25">
      <c r="A350" s="299" t="s">
        <v>1217</v>
      </c>
      <c r="B350" s="343" t="s">
        <v>2720</v>
      </c>
      <c r="C350" s="316" t="s">
        <v>466</v>
      </c>
      <c r="G350" s="297"/>
      <c r="H350" s="297"/>
      <c r="N350" s="297"/>
    </row>
    <row r="351" spans="1:14" s="299" customFormat="1" x14ac:dyDescent="0.25">
      <c r="A351" s="299" t="s">
        <v>1218</v>
      </c>
      <c r="B351" s="343" t="s">
        <v>2720</v>
      </c>
      <c r="C351" s="316" t="s">
        <v>466</v>
      </c>
      <c r="G351" s="297"/>
      <c r="H351" s="297"/>
      <c r="N351" s="297"/>
    </row>
    <row r="352" spans="1:14" s="299" customFormat="1" x14ac:dyDescent="0.25">
      <c r="A352" s="299" t="s">
        <v>1219</v>
      </c>
      <c r="B352" s="343" t="s">
        <v>2720</v>
      </c>
      <c r="C352" s="316" t="s">
        <v>466</v>
      </c>
      <c r="G352" s="297"/>
      <c r="H352" s="297"/>
      <c r="N352" s="297"/>
    </row>
    <row r="353" spans="1:14" s="299" customFormat="1" x14ac:dyDescent="0.25">
      <c r="A353" s="299" t="s">
        <v>1220</v>
      </c>
      <c r="B353" s="343" t="s">
        <v>2720</v>
      </c>
      <c r="C353" s="316" t="s">
        <v>466</v>
      </c>
      <c r="G353" s="297"/>
      <c r="H353" s="297"/>
      <c r="N353" s="297"/>
    </row>
    <row r="354" spans="1:14" s="299" customFormat="1" x14ac:dyDescent="0.25">
      <c r="A354" s="299" t="s">
        <v>1221</v>
      </c>
      <c r="B354" s="343" t="s">
        <v>2720</v>
      </c>
      <c r="C354" s="316" t="s">
        <v>466</v>
      </c>
      <c r="G354" s="297"/>
      <c r="H354" s="297"/>
      <c r="N354" s="297"/>
    </row>
    <row r="355" spans="1:14" s="299" customFormat="1" x14ac:dyDescent="0.25">
      <c r="A355" s="299" t="s">
        <v>1222</v>
      </c>
      <c r="B355" s="343" t="s">
        <v>2720</v>
      </c>
      <c r="C355" s="316" t="s">
        <v>466</v>
      </c>
      <c r="G355" s="297"/>
      <c r="H355" s="297"/>
      <c r="N355" s="297"/>
    </row>
    <row r="356" spans="1:14" s="299" customFormat="1" x14ac:dyDescent="0.25">
      <c r="A356" s="299" t="s">
        <v>1223</v>
      </c>
      <c r="B356" s="343" t="s">
        <v>2720</v>
      </c>
      <c r="C356" s="316" t="s">
        <v>466</v>
      </c>
      <c r="G356" s="297"/>
      <c r="H356" s="297"/>
      <c r="N356" s="297"/>
    </row>
    <row r="357" spans="1:14" s="299" customFormat="1" x14ac:dyDescent="0.25">
      <c r="A357" s="299" t="s">
        <v>1224</v>
      </c>
      <c r="B357" s="343" t="s">
        <v>2720</v>
      </c>
      <c r="C357" s="316" t="s">
        <v>466</v>
      </c>
      <c r="G357" s="297"/>
      <c r="H357" s="297"/>
      <c r="N357" s="297"/>
    </row>
    <row r="358" spans="1:14" s="299" customFormat="1" x14ac:dyDescent="0.25">
      <c r="A358" s="299" t="s">
        <v>1225</v>
      </c>
      <c r="B358" s="343" t="s">
        <v>2720</v>
      </c>
      <c r="C358" s="316" t="s">
        <v>466</v>
      </c>
      <c r="G358" s="297"/>
      <c r="H358" s="297"/>
      <c r="N358" s="297"/>
    </row>
    <row r="359" spans="1:14" s="299" customFormat="1" x14ac:dyDescent="0.25">
      <c r="A359" s="299" t="s">
        <v>1226</v>
      </c>
      <c r="B359" s="343" t="s">
        <v>2720</v>
      </c>
      <c r="C359" s="316" t="s">
        <v>466</v>
      </c>
      <c r="G359" s="297"/>
      <c r="H359" s="297"/>
      <c r="N359" s="297"/>
    </row>
    <row r="360" spans="1:14" s="299" customFormat="1" x14ac:dyDescent="0.25">
      <c r="A360" s="299" t="s">
        <v>1227</v>
      </c>
      <c r="B360" s="343" t="s">
        <v>2720</v>
      </c>
      <c r="C360" s="316" t="s">
        <v>466</v>
      </c>
      <c r="G360" s="297"/>
      <c r="H360" s="297"/>
      <c r="N360" s="297"/>
    </row>
    <row r="361" spans="1:14" s="299" customFormat="1" x14ac:dyDescent="0.25">
      <c r="A361" s="299" t="s">
        <v>1228</v>
      </c>
      <c r="B361" s="343" t="s">
        <v>2720</v>
      </c>
      <c r="C361" s="316" t="s">
        <v>466</v>
      </c>
      <c r="G361" s="297"/>
      <c r="H361" s="297"/>
      <c r="N361" s="297"/>
    </row>
    <row r="362" spans="1:14" s="299" customFormat="1" x14ac:dyDescent="0.25">
      <c r="A362" s="299" t="s">
        <v>1229</v>
      </c>
      <c r="B362" s="343" t="s">
        <v>2720</v>
      </c>
      <c r="C362" s="316" t="s">
        <v>466</v>
      </c>
      <c r="G362" s="297"/>
      <c r="H362" s="297"/>
      <c r="N362" s="297"/>
    </row>
    <row r="363" spans="1:14" s="299" customFormat="1" x14ac:dyDescent="0.25">
      <c r="A363" s="299" t="s">
        <v>1230</v>
      </c>
      <c r="B363" s="343" t="s">
        <v>2720</v>
      </c>
      <c r="C363" s="316" t="s">
        <v>466</v>
      </c>
      <c r="G363" s="297"/>
      <c r="H363" s="297"/>
      <c r="N363" s="297"/>
    </row>
    <row r="364" spans="1:14" s="299" customFormat="1" x14ac:dyDescent="0.25">
      <c r="A364" s="299" t="s">
        <v>1231</v>
      </c>
      <c r="B364" s="343" t="s">
        <v>2720</v>
      </c>
      <c r="C364" s="316" t="s">
        <v>466</v>
      </c>
      <c r="G364" s="297"/>
      <c r="H364" s="297"/>
      <c r="N364" s="297"/>
    </row>
    <row r="365" spans="1:14" s="299" customFormat="1" x14ac:dyDescent="0.25">
      <c r="A365" s="299" t="s">
        <v>1232</v>
      </c>
      <c r="B365" s="343" t="s">
        <v>2720</v>
      </c>
      <c r="C365" s="316" t="s">
        <v>466</v>
      </c>
      <c r="G365" s="297"/>
      <c r="H365" s="297"/>
      <c r="N365" s="297"/>
    </row>
    <row r="366" spans="1:14" s="299" customFormat="1" x14ac:dyDescent="0.25">
      <c r="G366" s="297"/>
      <c r="H366" s="297"/>
      <c r="N366" s="297"/>
    </row>
    <row r="367" spans="1:14" s="299" customFormat="1" x14ac:dyDescent="0.25">
      <c r="G367" s="297"/>
      <c r="H367" s="297"/>
      <c r="N367" s="297"/>
    </row>
  </sheetData>
  <protectedRanges>
    <protectedRange sqref="B245:C248 B243" name="Range10_5"/>
    <protectedRange sqref="C243:C244" name="Range10_5_1"/>
    <protectedRange sqref="B244" name="Range10_5_2"/>
  </protectedRanges>
  <mergeCells count="1">
    <mergeCell ref="A286:G287"/>
  </mergeCell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8" location="'A. HTT General'!A38" display="'A. HTT General'!A38" xr:uid="{00000000-0004-0000-0200-000005000000}"/>
    <hyperlink ref="C289" location="'A. HTT General'!A39" display="'A. HTT General'!A39" xr:uid="{00000000-0004-0000-0200-000006000000}"/>
    <hyperlink ref="C291" location="'A. HTT General'!A52" display="'A. HTT General'!A52" xr:uid="{00000000-0004-0000-0200-000007000000}"/>
    <hyperlink ref="C295" location="'A. HTT General'!B163" display="'A. HTT General'!B163" xr:uid="{00000000-0004-0000-0200-000008000000}"/>
    <hyperlink ref="C296" location="'A. HTT General'!B137" display="'A. HTT General'!B137" xr:uid="{00000000-0004-0000-0200-000009000000}"/>
    <hyperlink ref="C298" location="'A. HTT General'!B65" display="'A. HTT General'!B65" xr:uid="{00000000-0004-0000-0200-00000A000000}"/>
    <hyperlink ref="C299" location="'A. HTT General'!B88" display="'A. HTT General'!B88" xr:uid="{00000000-0004-0000-0200-00000B000000}"/>
    <hyperlink ref="C312" location="'A. HTT General'!B173" display="'A. HTT General'!B173" xr:uid="{00000000-0004-0000-0200-00000C000000}"/>
    <hyperlink ref="B27" r:id="rId1" display="UCITS Compliance" xr:uid="{00000000-0004-0000-0200-00000D000000}"/>
    <hyperlink ref="B28" r:id="rId2" display="CRR Compliance" xr:uid="{00000000-0004-0000-0200-00000E000000}"/>
    <hyperlink ref="B29" r:id="rId3" xr:uid="{00000000-0004-0000-0200-00000F000000}"/>
    <hyperlink ref="B10" location="'A. HTT General'!B311" display="5. References to Capital Requirements Regulation (CRR) 129(1)" xr:uid="{00000000-0004-0000-0200-000010000000}"/>
    <hyperlink ref="C294" location="'A. HTT General'!B111" display="'A. HTT General'!B111" xr:uid="{00000000-0004-0000-0200-000011000000}"/>
    <hyperlink ref="C29" r:id="rId4" xr:uid="{00000000-0004-0000-0200-000012000000}"/>
    <hyperlink ref="C229" r:id="rId5" xr:uid="{00000000-0004-0000-0200-000013000000}"/>
    <hyperlink ref="C18" r:id="rId6" xr:uid="{00000000-0004-0000-0200-000014000000}"/>
    <hyperlink ref="C290" location="'B1. HTT Mortgage Assets'!B43" display="'B1. HTT Mortgage Assets'!B43" xr:uid="{00000000-0004-0000-0200-000015000000}"/>
    <hyperlink ref="C292" location="'B1. HTT Mortgage Assets'!B186" display="'B1. HTT Mortgage Assets'!B186" xr:uid="{00000000-0004-0000-0200-000016000000}"/>
    <hyperlink ref="C293" location="'B1. HTT Mortgage Assets'!B149" display="'B1. HTT Mortgage Assets'!B149" xr:uid="{00000000-0004-0000-0200-000017000000}"/>
    <hyperlink ref="C297" location="'C. HTT Harmonised Glossary'!B17" display="'C. HTT Harmonised Glossary'!B17" xr:uid="{00000000-0004-0000-0200-000018000000}"/>
    <hyperlink ref="D293" location="'A. HTT General'!B163" display="'A. HTT General'!B163" xr:uid="{00000000-0004-0000-0200-000019000000}"/>
    <hyperlink ref="C300" location="'B1. HTT Mortgage Assets'!B180" display="'B1. HTT Mortgage Assets'!B180" xr:uid="{00000000-0004-0000-0200-00001A000000}"/>
    <hyperlink ref="D292" location="'B1. HTT Mortgage Assets'!B287" display="'B1. HTT Mortgage Assets'!B287" xr:uid="{00000000-0004-0000-0200-00001B000000}"/>
    <hyperlink ref="C16" r:id="rId7" xr:uid="{00000000-0004-0000-0200-00001C000000}"/>
    <hyperlink ref="C243" r:id="rId8" xr:uid="{934B99E3-56BA-4EC1-B426-5556AB1B346A}"/>
    <hyperlink ref="C244" r:id="rId9" xr:uid="{72422FEA-AB7C-43C0-9E06-75DABAD07E57}"/>
  </hyperlinks>
  <printOptions horizontalCentered="1"/>
  <pageMargins left="0.19685039370078741" right="0.19685039370078741" top="0.74803149606299213" bottom="0.74803149606299213" header="0.31496062992125984" footer="0.31496062992125984"/>
  <pageSetup paperSize="9" scale="43" fitToWidth="0" fitToHeight="0" orientation="portrait" r:id="rId10"/>
  <headerFooter>
    <oddHeader>&amp;R&amp;G</oddHeader>
  </headerFooter>
  <rowBreaks count="3" manualBreakCount="3">
    <brk id="87" max="6" man="1"/>
    <brk id="191" max="6" man="1"/>
    <brk id="284" max="6" man="1"/>
  </rowBreaks>
  <legacyDrawingHF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11">
    <tabColor rgb="FFE36E00"/>
  </sheetPr>
  <dimension ref="A1:I598"/>
  <sheetViews>
    <sheetView zoomScale="70" zoomScaleNormal="70" zoomScaleSheetLayoutView="55" zoomScalePageLayoutView="80" workbookViewId="0">
      <selection activeCell="S9" sqref="S9"/>
    </sheetView>
  </sheetViews>
  <sheetFormatPr defaultColWidth="8.85546875" defaultRowHeight="15" x14ac:dyDescent="0.25"/>
  <cols>
    <col min="1" max="1" width="13.85546875" style="299" customWidth="1"/>
    <col min="2" max="2" width="60.85546875" style="299" customWidth="1"/>
    <col min="3" max="4" width="29.7109375" style="299" customWidth="1"/>
    <col min="5" max="5" width="29.7109375" style="299" hidden="1" customWidth="1"/>
    <col min="6" max="6" width="29.7109375" style="299" customWidth="1"/>
    <col min="7" max="7" width="29.7109375" style="297" customWidth="1"/>
    <col min="8" max="16384" width="8.85546875" style="330"/>
  </cols>
  <sheetData>
    <row r="1" spans="1:7" ht="31.5" x14ac:dyDescent="0.5">
      <c r="A1" s="296" t="s">
        <v>661</v>
      </c>
      <c r="B1" s="296"/>
      <c r="C1" s="297"/>
      <c r="D1" s="297"/>
      <c r="E1" s="297"/>
      <c r="F1" s="376" t="str">
        <f>"HTT " &amp; LEFT(Introduction!$F$6,4)</f>
        <v>HTT 2022</v>
      </c>
    </row>
    <row r="2" spans="1:7" ht="15.75" thickBot="1" x14ac:dyDescent="0.3">
      <c r="A2" s="297"/>
      <c r="B2" s="297"/>
      <c r="C2" s="297"/>
      <c r="D2" s="297"/>
      <c r="E2" s="297"/>
      <c r="F2" s="297"/>
    </row>
    <row r="3" spans="1:7" ht="19.5" thickBot="1" x14ac:dyDescent="0.3">
      <c r="A3" s="300"/>
      <c r="B3" s="301" t="s">
        <v>430</v>
      </c>
      <c r="C3" s="302" t="s">
        <v>80</v>
      </c>
      <c r="D3" s="300"/>
      <c r="E3" s="300"/>
      <c r="F3" s="300"/>
      <c r="G3" s="300"/>
    </row>
    <row r="4" spans="1:7" ht="15.75" thickBot="1" x14ac:dyDescent="0.3"/>
    <row r="5" spans="1:7" ht="18.75" x14ac:dyDescent="0.25">
      <c r="A5" s="303"/>
      <c r="B5" s="304" t="s">
        <v>662</v>
      </c>
      <c r="C5" s="303"/>
      <c r="E5" s="305"/>
      <c r="F5" s="305"/>
    </row>
    <row r="6" spans="1:7" x14ac:dyDescent="0.25">
      <c r="B6" s="307" t="s">
        <v>663</v>
      </c>
    </row>
    <row r="7" spans="1:7" x14ac:dyDescent="0.25">
      <c r="B7" s="378" t="s">
        <v>664</v>
      </c>
    </row>
    <row r="8" spans="1:7" ht="15.75" thickBot="1" x14ac:dyDescent="0.3">
      <c r="B8" s="379" t="s">
        <v>665</v>
      </c>
    </row>
    <row r="9" spans="1:7" x14ac:dyDescent="0.25">
      <c r="B9" s="309"/>
    </row>
    <row r="10" spans="1:7" ht="37.5" x14ac:dyDescent="0.25">
      <c r="A10" s="310" t="s">
        <v>439</v>
      </c>
      <c r="B10" s="310" t="s">
        <v>663</v>
      </c>
      <c r="C10" s="311"/>
      <c r="D10" s="311"/>
      <c r="E10" s="311"/>
      <c r="F10" s="311"/>
      <c r="G10" s="312"/>
    </row>
    <row r="11" spans="1:7" ht="15" customHeight="1" x14ac:dyDescent="0.25">
      <c r="A11" s="319"/>
      <c r="B11" s="320" t="s">
        <v>666</v>
      </c>
      <c r="C11" s="319" t="s">
        <v>457</v>
      </c>
      <c r="D11" s="319"/>
      <c r="E11" s="319"/>
      <c r="F11" s="322" t="s">
        <v>667</v>
      </c>
      <c r="G11" s="322"/>
    </row>
    <row r="12" spans="1:7" x14ac:dyDescent="0.25">
      <c r="A12" s="299" t="s">
        <v>668</v>
      </c>
      <c r="B12" s="299" t="s">
        <v>669</v>
      </c>
      <c r="C12" s="323">
        <v>26051.518115999999</v>
      </c>
      <c r="F12" s="361">
        <v>0.99945870745572274</v>
      </c>
    </row>
    <row r="13" spans="1:7" x14ac:dyDescent="0.25">
      <c r="A13" s="299" t="s">
        <v>670</v>
      </c>
      <c r="B13" s="299" t="s">
        <v>671</v>
      </c>
      <c r="C13" s="323">
        <v>14.10912969</v>
      </c>
      <c r="F13" s="361">
        <v>5.4129254427717527E-4</v>
      </c>
    </row>
    <row r="14" spans="1:7" x14ac:dyDescent="0.25">
      <c r="A14" s="299" t="s">
        <v>672</v>
      </c>
      <c r="B14" s="299" t="s">
        <v>9</v>
      </c>
      <c r="C14" s="323">
        <v>0</v>
      </c>
      <c r="F14" s="361">
        <v>0</v>
      </c>
    </row>
    <row r="15" spans="1:7" x14ac:dyDescent="0.25">
      <c r="A15" s="299" t="s">
        <v>673</v>
      </c>
      <c r="B15" s="348" t="s">
        <v>10</v>
      </c>
      <c r="C15" s="323">
        <v>26065.627245690001</v>
      </c>
      <c r="F15" s="325">
        <v>0.99999999999999989</v>
      </c>
    </row>
    <row r="16" spans="1:7" x14ac:dyDescent="0.25">
      <c r="A16" s="299" t="s">
        <v>674</v>
      </c>
      <c r="B16" s="299" t="s">
        <v>682</v>
      </c>
      <c r="C16" s="323">
        <v>0</v>
      </c>
    </row>
    <row r="17" spans="1:7" x14ac:dyDescent="0.25">
      <c r="A17" s="299" t="s">
        <v>675</v>
      </c>
      <c r="B17" s="299" t="s">
        <v>690</v>
      </c>
      <c r="C17" s="323">
        <v>0</v>
      </c>
      <c r="D17" s="330"/>
      <c r="E17" s="330"/>
      <c r="F17" s="330"/>
      <c r="G17" s="330"/>
    </row>
    <row r="18" spans="1:7" x14ac:dyDescent="0.25">
      <c r="A18" s="299" t="s">
        <v>677</v>
      </c>
      <c r="B18" s="299" t="s">
        <v>676</v>
      </c>
      <c r="C18" s="323">
        <v>0</v>
      </c>
      <c r="F18" s="326"/>
    </row>
    <row r="19" spans="1:7" x14ac:dyDescent="0.25">
      <c r="A19" s="299" t="s">
        <v>679</v>
      </c>
      <c r="B19" s="299" t="s">
        <v>678</v>
      </c>
      <c r="C19" s="323">
        <v>0</v>
      </c>
      <c r="F19" s="326"/>
    </row>
    <row r="20" spans="1:7" x14ac:dyDescent="0.25">
      <c r="A20" s="299" t="s">
        <v>681</v>
      </c>
      <c r="B20" s="299" t="s">
        <v>680</v>
      </c>
      <c r="C20" s="323">
        <v>26051.518115999999</v>
      </c>
      <c r="F20" s="326"/>
    </row>
    <row r="21" spans="1:7" x14ac:dyDescent="0.25">
      <c r="A21" s="299" t="s">
        <v>683</v>
      </c>
      <c r="B21" s="299" t="s">
        <v>684</v>
      </c>
      <c r="C21" s="323">
        <v>0</v>
      </c>
      <c r="F21" s="326"/>
    </row>
    <row r="22" spans="1:7" x14ac:dyDescent="0.25">
      <c r="A22" s="299" t="s">
        <v>685</v>
      </c>
      <c r="B22" s="299" t="s">
        <v>686</v>
      </c>
      <c r="C22" s="323">
        <v>0</v>
      </c>
      <c r="F22" s="326"/>
    </row>
    <row r="23" spans="1:7" x14ac:dyDescent="0.25">
      <c r="A23" s="299" t="s">
        <v>687</v>
      </c>
      <c r="B23" s="299" t="s">
        <v>688</v>
      </c>
      <c r="C23" s="323">
        <v>0</v>
      </c>
      <c r="F23" s="326"/>
    </row>
    <row r="24" spans="1:7" x14ac:dyDescent="0.25">
      <c r="A24" s="299" t="s">
        <v>689</v>
      </c>
      <c r="B24" s="299" t="s">
        <v>692</v>
      </c>
      <c r="C24" s="323">
        <v>14.10912969</v>
      </c>
      <c r="F24" s="326"/>
    </row>
    <row r="25" spans="1:7" x14ac:dyDescent="0.25">
      <c r="A25" s="299" t="s">
        <v>691</v>
      </c>
      <c r="B25" s="299" t="s">
        <v>694</v>
      </c>
      <c r="C25" s="323">
        <v>0</v>
      </c>
      <c r="F25" s="326"/>
    </row>
    <row r="26" spans="1:7" x14ac:dyDescent="0.25">
      <c r="A26" s="299" t="s">
        <v>693</v>
      </c>
      <c r="D26" s="330"/>
      <c r="E26" s="330"/>
      <c r="F26" s="326"/>
    </row>
    <row r="27" spans="1:7" ht="15" customHeight="1" x14ac:dyDescent="0.25">
      <c r="A27" s="319"/>
      <c r="B27" s="320" t="s">
        <v>695</v>
      </c>
      <c r="C27" s="319" t="s">
        <v>696</v>
      </c>
      <c r="D27" s="319" t="s">
        <v>697</v>
      </c>
      <c r="E27" s="321"/>
      <c r="F27" s="319" t="s">
        <v>698</v>
      </c>
      <c r="G27" s="322"/>
    </row>
    <row r="28" spans="1:7" x14ac:dyDescent="0.25">
      <c r="A28" s="299" t="s">
        <v>699</v>
      </c>
      <c r="B28" s="299" t="s">
        <v>700</v>
      </c>
      <c r="C28" s="323">
        <v>1178</v>
      </c>
      <c r="D28" s="323">
        <v>4</v>
      </c>
      <c r="E28" s="323"/>
      <c r="F28" s="323">
        <v>1182</v>
      </c>
    </row>
    <row r="29" spans="1:7" x14ac:dyDescent="0.25">
      <c r="A29" s="299" t="s">
        <v>1234</v>
      </c>
      <c r="B29" s="316" t="s">
        <v>1827</v>
      </c>
      <c r="C29" s="299" t="s">
        <v>466</v>
      </c>
      <c r="D29" s="323"/>
      <c r="E29" s="323"/>
      <c r="F29" s="323"/>
    </row>
    <row r="30" spans="1:7" x14ac:dyDescent="0.25">
      <c r="A30" s="299" t="s">
        <v>1235</v>
      </c>
      <c r="B30" s="316" t="s">
        <v>1829</v>
      </c>
      <c r="C30" s="299" t="s">
        <v>466</v>
      </c>
      <c r="D30" s="323"/>
      <c r="E30" s="323"/>
      <c r="F30" s="323"/>
    </row>
    <row r="31" spans="1:7" x14ac:dyDescent="0.25">
      <c r="A31" s="299" t="s">
        <v>1236</v>
      </c>
      <c r="C31" s="323"/>
      <c r="D31" s="323"/>
      <c r="E31" s="323"/>
      <c r="F31" s="323"/>
    </row>
    <row r="32" spans="1:7" x14ac:dyDescent="0.25">
      <c r="A32" s="299" t="s">
        <v>1237</v>
      </c>
      <c r="C32" s="323"/>
      <c r="D32" s="323"/>
      <c r="E32" s="323"/>
      <c r="F32" s="323"/>
    </row>
    <row r="33" spans="1:7" x14ac:dyDescent="0.25">
      <c r="A33" s="299" t="s">
        <v>1238</v>
      </c>
      <c r="C33" s="323"/>
      <c r="D33" s="323"/>
      <c r="E33" s="323"/>
      <c r="F33" s="323"/>
    </row>
    <row r="34" spans="1:7" x14ac:dyDescent="0.25">
      <c r="A34" s="299" t="s">
        <v>1239</v>
      </c>
      <c r="C34" s="323"/>
      <c r="D34" s="323"/>
      <c r="E34" s="323"/>
      <c r="F34" s="323"/>
    </row>
    <row r="35" spans="1:7" ht="15" customHeight="1" x14ac:dyDescent="0.25">
      <c r="A35" s="319"/>
      <c r="B35" s="320" t="s">
        <v>701</v>
      </c>
      <c r="C35" s="319" t="s">
        <v>702</v>
      </c>
      <c r="D35" s="319" t="s">
        <v>703</v>
      </c>
      <c r="E35" s="321"/>
      <c r="F35" s="322" t="s">
        <v>667</v>
      </c>
      <c r="G35" s="322"/>
    </row>
    <row r="36" spans="1:7" x14ac:dyDescent="0.25">
      <c r="A36" s="299" t="s">
        <v>704</v>
      </c>
      <c r="B36" s="299" t="s">
        <v>705</v>
      </c>
      <c r="C36" s="325">
        <v>1.0179523619952783E-2</v>
      </c>
      <c r="D36" s="325">
        <v>1</v>
      </c>
      <c r="F36" s="325">
        <v>9.9957647542543493E-2</v>
      </c>
    </row>
    <row r="37" spans="1:7" x14ac:dyDescent="0.25">
      <c r="A37" s="299" t="s">
        <v>1240</v>
      </c>
      <c r="C37" s="325"/>
      <c r="D37" s="325"/>
      <c r="F37" s="325"/>
    </row>
    <row r="38" spans="1:7" x14ac:dyDescent="0.25">
      <c r="A38" s="299" t="s">
        <v>1241</v>
      </c>
      <c r="C38" s="325"/>
      <c r="D38" s="325"/>
      <c r="F38" s="325"/>
    </row>
    <row r="39" spans="1:7" x14ac:dyDescent="0.25">
      <c r="A39" s="299" t="s">
        <v>1242</v>
      </c>
      <c r="C39" s="325"/>
      <c r="D39" s="325"/>
      <c r="F39" s="325"/>
    </row>
    <row r="40" spans="1:7" x14ac:dyDescent="0.25">
      <c r="A40" s="299" t="s">
        <v>1243</v>
      </c>
      <c r="C40" s="325"/>
      <c r="D40" s="325"/>
      <c r="F40" s="325"/>
    </row>
    <row r="41" spans="1:7" x14ac:dyDescent="0.25">
      <c r="A41" s="299" t="s">
        <v>1244</v>
      </c>
      <c r="C41" s="325"/>
      <c r="D41" s="325"/>
      <c r="F41" s="325"/>
    </row>
    <row r="42" spans="1:7" x14ac:dyDescent="0.25">
      <c r="A42" s="299" t="s">
        <v>1245</v>
      </c>
      <c r="C42" s="325"/>
      <c r="D42" s="325"/>
      <c r="F42" s="325"/>
    </row>
    <row r="43" spans="1:7" ht="15" customHeight="1" x14ac:dyDescent="0.25">
      <c r="A43" s="319"/>
      <c r="B43" s="320" t="s">
        <v>706</v>
      </c>
      <c r="C43" s="319" t="s">
        <v>702</v>
      </c>
      <c r="D43" s="319" t="s">
        <v>703</v>
      </c>
      <c r="E43" s="321"/>
      <c r="F43" s="322" t="s">
        <v>667</v>
      </c>
      <c r="G43" s="322"/>
    </row>
    <row r="44" spans="1:7" x14ac:dyDescent="0.25">
      <c r="A44" s="299" t="s">
        <v>707</v>
      </c>
      <c r="B44" s="349" t="s">
        <v>1843</v>
      </c>
      <c r="C44" s="350">
        <v>1</v>
      </c>
      <c r="D44" s="350">
        <v>1</v>
      </c>
      <c r="F44" s="350">
        <v>1</v>
      </c>
      <c r="G44" s="299"/>
    </row>
    <row r="45" spans="1:7" x14ac:dyDescent="0.25">
      <c r="A45" s="299" t="s">
        <v>708</v>
      </c>
      <c r="B45" s="299" t="s">
        <v>1845</v>
      </c>
      <c r="C45" s="325">
        <v>0</v>
      </c>
      <c r="D45" s="325">
        <v>0</v>
      </c>
      <c r="F45" s="325">
        <v>0</v>
      </c>
      <c r="G45" s="299"/>
    </row>
    <row r="46" spans="1:7" x14ac:dyDescent="0.25">
      <c r="A46" s="299" t="s">
        <v>709</v>
      </c>
      <c r="B46" s="299" t="s">
        <v>1847</v>
      </c>
      <c r="C46" s="325">
        <v>0</v>
      </c>
      <c r="D46" s="325">
        <v>0</v>
      </c>
      <c r="F46" s="325">
        <v>0</v>
      </c>
      <c r="G46" s="299"/>
    </row>
    <row r="47" spans="1:7" x14ac:dyDescent="0.25">
      <c r="A47" s="299" t="s">
        <v>710</v>
      </c>
      <c r="B47" s="299" t="s">
        <v>1849</v>
      </c>
      <c r="C47" s="325">
        <v>0</v>
      </c>
      <c r="D47" s="325">
        <v>0</v>
      </c>
      <c r="F47" s="325">
        <v>0</v>
      </c>
      <c r="G47" s="299"/>
    </row>
    <row r="48" spans="1:7" x14ac:dyDescent="0.25">
      <c r="A48" s="299" t="s">
        <v>711</v>
      </c>
      <c r="B48" s="299" t="s">
        <v>1851</v>
      </c>
      <c r="C48" s="325">
        <v>0</v>
      </c>
      <c r="D48" s="325">
        <v>0</v>
      </c>
      <c r="F48" s="325">
        <v>0</v>
      </c>
      <c r="G48" s="299"/>
    </row>
    <row r="49" spans="1:7" x14ac:dyDescent="0.25">
      <c r="A49" s="299" t="s">
        <v>712</v>
      </c>
      <c r="B49" s="299" t="s">
        <v>1853</v>
      </c>
      <c r="C49" s="325">
        <v>0</v>
      </c>
      <c r="D49" s="325">
        <v>0</v>
      </c>
      <c r="F49" s="325">
        <v>0</v>
      </c>
      <c r="G49" s="299"/>
    </row>
    <row r="50" spans="1:7" x14ac:dyDescent="0.25">
      <c r="A50" s="299" t="s">
        <v>713</v>
      </c>
      <c r="B50" s="299" t="s">
        <v>2721</v>
      </c>
      <c r="C50" s="325">
        <v>0</v>
      </c>
      <c r="D50" s="325">
        <v>0</v>
      </c>
      <c r="F50" s="325">
        <v>0</v>
      </c>
      <c r="G50" s="299"/>
    </row>
    <row r="51" spans="1:7" x14ac:dyDescent="0.25">
      <c r="A51" s="299" t="s">
        <v>714</v>
      </c>
      <c r="B51" s="299" t="s">
        <v>424</v>
      </c>
      <c r="C51" s="325">
        <v>1</v>
      </c>
      <c r="D51" s="325">
        <v>1</v>
      </c>
      <c r="E51" s="352"/>
      <c r="F51" s="325">
        <v>1</v>
      </c>
      <c r="G51" s="299"/>
    </row>
    <row r="52" spans="1:7" x14ac:dyDescent="0.25">
      <c r="A52" s="299" t="s">
        <v>715</v>
      </c>
      <c r="B52" s="299" t="s">
        <v>1859</v>
      </c>
      <c r="C52" s="325">
        <v>0</v>
      </c>
      <c r="D52" s="325">
        <v>0</v>
      </c>
      <c r="F52" s="325">
        <v>0</v>
      </c>
      <c r="G52" s="299"/>
    </row>
    <row r="53" spans="1:7" x14ac:dyDescent="0.25">
      <c r="A53" s="299" t="s">
        <v>716</v>
      </c>
      <c r="B53" s="299" t="s">
        <v>1861</v>
      </c>
      <c r="C53" s="325">
        <v>0</v>
      </c>
      <c r="D53" s="325">
        <v>0</v>
      </c>
      <c r="F53" s="325">
        <v>0</v>
      </c>
      <c r="G53" s="299"/>
    </row>
    <row r="54" spans="1:7" x14ac:dyDescent="0.25">
      <c r="A54" s="299" t="s">
        <v>717</v>
      </c>
      <c r="B54" s="299" t="s">
        <v>1863</v>
      </c>
      <c r="C54" s="325">
        <v>0</v>
      </c>
      <c r="D54" s="325">
        <v>0</v>
      </c>
      <c r="F54" s="325">
        <v>0</v>
      </c>
      <c r="G54" s="299"/>
    </row>
    <row r="55" spans="1:7" x14ac:dyDescent="0.25">
      <c r="A55" s="299" t="s">
        <v>718</v>
      </c>
      <c r="B55" s="299" t="s">
        <v>1865</v>
      </c>
      <c r="C55" s="325">
        <v>0</v>
      </c>
      <c r="D55" s="325">
        <v>0</v>
      </c>
      <c r="F55" s="325">
        <v>0</v>
      </c>
      <c r="G55" s="299"/>
    </row>
    <row r="56" spans="1:7" x14ac:dyDescent="0.25">
      <c r="A56" s="299" t="s">
        <v>719</v>
      </c>
      <c r="B56" s="299" t="s">
        <v>1867</v>
      </c>
      <c r="C56" s="325">
        <v>0</v>
      </c>
      <c r="D56" s="325">
        <v>0</v>
      </c>
      <c r="F56" s="325">
        <v>0</v>
      </c>
      <c r="G56" s="299"/>
    </row>
    <row r="57" spans="1:7" x14ac:dyDescent="0.25">
      <c r="A57" s="299" t="s">
        <v>720</v>
      </c>
      <c r="B57" s="299" t="s">
        <v>1869</v>
      </c>
      <c r="C57" s="325">
        <v>0</v>
      </c>
      <c r="D57" s="325">
        <v>0</v>
      </c>
      <c r="F57" s="325">
        <v>0</v>
      </c>
      <c r="G57" s="299"/>
    </row>
    <row r="58" spans="1:7" x14ac:dyDescent="0.25">
      <c r="A58" s="299" t="s">
        <v>721</v>
      </c>
      <c r="B58" s="299" t="s">
        <v>1871</v>
      </c>
      <c r="C58" s="325">
        <v>0</v>
      </c>
      <c r="D58" s="325">
        <v>0</v>
      </c>
      <c r="F58" s="325">
        <v>0</v>
      </c>
      <c r="G58" s="299"/>
    </row>
    <row r="59" spans="1:7" x14ac:dyDescent="0.25">
      <c r="A59" s="299" t="s">
        <v>722</v>
      </c>
      <c r="B59" s="299" t="s">
        <v>1873</v>
      </c>
      <c r="C59" s="325">
        <v>0</v>
      </c>
      <c r="D59" s="325">
        <v>0</v>
      </c>
      <c r="F59" s="325">
        <v>0</v>
      </c>
      <c r="G59" s="299"/>
    </row>
    <row r="60" spans="1:7" x14ac:dyDescent="0.25">
      <c r="A60" s="299" t="s">
        <v>723</v>
      </c>
      <c r="B60" s="299" t="s">
        <v>1875</v>
      </c>
      <c r="C60" s="325">
        <v>0</v>
      </c>
      <c r="D60" s="325">
        <v>0</v>
      </c>
      <c r="F60" s="325">
        <v>0</v>
      </c>
      <c r="G60" s="299"/>
    </row>
    <row r="61" spans="1:7" x14ac:dyDescent="0.25">
      <c r="A61" s="299" t="s">
        <v>724</v>
      </c>
      <c r="B61" s="299" t="s">
        <v>1877</v>
      </c>
      <c r="C61" s="325">
        <v>0</v>
      </c>
      <c r="D61" s="325">
        <v>0</v>
      </c>
      <c r="F61" s="325">
        <v>0</v>
      </c>
      <c r="G61" s="299"/>
    </row>
    <row r="62" spans="1:7" x14ac:dyDescent="0.25">
      <c r="A62" s="299" t="s">
        <v>725</v>
      </c>
      <c r="B62" s="299" t="s">
        <v>1879</v>
      </c>
      <c r="C62" s="325">
        <v>0</v>
      </c>
      <c r="D62" s="325">
        <v>0</v>
      </c>
      <c r="F62" s="325">
        <v>0</v>
      </c>
      <c r="G62" s="299"/>
    </row>
    <row r="63" spans="1:7" x14ac:dyDescent="0.25">
      <c r="A63" s="299" t="s">
        <v>726</v>
      </c>
      <c r="B63" s="299" t="s">
        <v>1881</v>
      </c>
      <c r="C63" s="325">
        <v>0</v>
      </c>
      <c r="D63" s="325">
        <v>0</v>
      </c>
      <c r="F63" s="325">
        <v>0</v>
      </c>
      <c r="G63" s="299"/>
    </row>
    <row r="64" spans="1:7" x14ac:dyDescent="0.25">
      <c r="A64" s="299" t="s">
        <v>727</v>
      </c>
      <c r="B64" s="299" t="s">
        <v>1883</v>
      </c>
      <c r="C64" s="325">
        <v>0</v>
      </c>
      <c r="D64" s="325">
        <v>0</v>
      </c>
      <c r="F64" s="325">
        <v>0</v>
      </c>
      <c r="G64" s="299"/>
    </row>
    <row r="65" spans="1:9" x14ac:dyDescent="0.25">
      <c r="A65" s="299" t="s">
        <v>728</v>
      </c>
      <c r="B65" s="299" t="s">
        <v>1885</v>
      </c>
      <c r="C65" s="325">
        <v>0</v>
      </c>
      <c r="D65" s="325">
        <v>0</v>
      </c>
      <c r="F65" s="325">
        <v>0</v>
      </c>
      <c r="G65" s="299"/>
      <c r="I65" s="353"/>
    </row>
    <row r="66" spans="1:9" x14ac:dyDescent="0.25">
      <c r="A66" s="299" t="s">
        <v>729</v>
      </c>
      <c r="B66" s="299" t="s">
        <v>1887</v>
      </c>
      <c r="C66" s="325">
        <v>0</v>
      </c>
      <c r="D66" s="325">
        <v>0</v>
      </c>
      <c r="F66" s="325">
        <v>0</v>
      </c>
      <c r="G66" s="299"/>
    </row>
    <row r="67" spans="1:9" x14ac:dyDescent="0.25">
      <c r="A67" s="299" t="s">
        <v>730</v>
      </c>
      <c r="B67" s="299" t="s">
        <v>1889</v>
      </c>
      <c r="C67" s="325">
        <v>0</v>
      </c>
      <c r="D67" s="325">
        <v>0</v>
      </c>
      <c r="F67" s="325">
        <v>0</v>
      </c>
      <c r="G67" s="299"/>
    </row>
    <row r="68" spans="1:9" x14ac:dyDescent="0.25">
      <c r="A68" s="299" t="s">
        <v>731</v>
      </c>
      <c r="B68" s="299" t="s">
        <v>1891</v>
      </c>
      <c r="C68" s="325">
        <v>0</v>
      </c>
      <c r="D68" s="325">
        <v>0</v>
      </c>
      <c r="F68" s="325">
        <v>0</v>
      </c>
      <c r="G68" s="299"/>
    </row>
    <row r="69" spans="1:9" x14ac:dyDescent="0.25">
      <c r="A69" s="299" t="s">
        <v>732</v>
      </c>
      <c r="B69" s="299" t="s">
        <v>1893</v>
      </c>
      <c r="C69" s="325">
        <v>0</v>
      </c>
      <c r="D69" s="325">
        <v>0</v>
      </c>
      <c r="F69" s="325">
        <v>0</v>
      </c>
      <c r="G69" s="299"/>
    </row>
    <row r="70" spans="1:9" x14ac:dyDescent="0.25">
      <c r="A70" s="299" t="s">
        <v>733</v>
      </c>
      <c r="B70" s="299" t="s">
        <v>1895</v>
      </c>
      <c r="C70" s="325">
        <v>0</v>
      </c>
      <c r="D70" s="325">
        <v>0</v>
      </c>
      <c r="F70" s="325">
        <v>0</v>
      </c>
      <c r="G70" s="299"/>
    </row>
    <row r="71" spans="1:9" x14ac:dyDescent="0.25">
      <c r="A71" s="299" t="s">
        <v>734</v>
      </c>
      <c r="B71" s="299" t="s">
        <v>1897</v>
      </c>
      <c r="C71" s="325">
        <v>0</v>
      </c>
      <c r="D71" s="325">
        <v>0</v>
      </c>
      <c r="F71" s="325">
        <v>0</v>
      </c>
      <c r="G71" s="299"/>
    </row>
    <row r="72" spans="1:9" x14ac:dyDescent="0.25">
      <c r="A72" s="299" t="s">
        <v>735</v>
      </c>
      <c r="B72" s="349" t="s">
        <v>1908</v>
      </c>
      <c r="C72" s="350">
        <v>0</v>
      </c>
      <c r="D72" s="350">
        <v>0</v>
      </c>
      <c r="E72" s="349"/>
      <c r="F72" s="350">
        <v>0</v>
      </c>
      <c r="G72" s="299"/>
    </row>
    <row r="73" spans="1:9" x14ac:dyDescent="0.25">
      <c r="A73" s="299" t="s">
        <v>736</v>
      </c>
      <c r="B73" s="299" t="s">
        <v>584</v>
      </c>
      <c r="C73" s="325">
        <v>0</v>
      </c>
      <c r="D73" s="325">
        <v>0</v>
      </c>
      <c r="F73" s="325">
        <v>0</v>
      </c>
      <c r="G73" s="299"/>
    </row>
    <row r="74" spans="1:9" x14ac:dyDescent="0.25">
      <c r="A74" s="299" t="s">
        <v>737</v>
      </c>
      <c r="B74" s="299" t="s">
        <v>1900</v>
      </c>
      <c r="C74" s="325">
        <v>0</v>
      </c>
      <c r="D74" s="325">
        <v>0</v>
      </c>
      <c r="F74" s="325">
        <v>0</v>
      </c>
      <c r="G74" s="299"/>
    </row>
    <row r="75" spans="1:9" x14ac:dyDescent="0.25">
      <c r="A75" s="299" t="s">
        <v>738</v>
      </c>
      <c r="B75" s="299" t="s">
        <v>1902</v>
      </c>
      <c r="C75" s="325">
        <v>0</v>
      </c>
      <c r="D75" s="325">
        <v>0</v>
      </c>
      <c r="F75" s="325">
        <v>0</v>
      </c>
      <c r="G75" s="299"/>
    </row>
    <row r="76" spans="1:9" x14ac:dyDescent="0.25">
      <c r="A76" s="299" t="s">
        <v>739</v>
      </c>
      <c r="B76" s="349" t="s">
        <v>1904</v>
      </c>
      <c r="C76" s="350">
        <v>0</v>
      </c>
      <c r="D76" s="350">
        <v>0</v>
      </c>
      <c r="E76" s="349"/>
      <c r="F76" s="350">
        <v>0</v>
      </c>
      <c r="G76" s="299"/>
    </row>
    <row r="77" spans="1:9" x14ac:dyDescent="0.25">
      <c r="A77" s="299" t="s">
        <v>740</v>
      </c>
      <c r="B77" s="299" t="s">
        <v>9</v>
      </c>
      <c r="C77" s="325">
        <v>0</v>
      </c>
      <c r="D77" s="325">
        <v>0</v>
      </c>
      <c r="F77" s="325">
        <v>0</v>
      </c>
      <c r="G77" s="299"/>
    </row>
    <row r="78" spans="1:9" x14ac:dyDescent="0.25">
      <c r="A78" s="299" t="s">
        <v>741</v>
      </c>
      <c r="B78" s="318" t="s">
        <v>586</v>
      </c>
      <c r="C78" s="325">
        <v>0</v>
      </c>
      <c r="D78" s="325">
        <v>0</v>
      </c>
      <c r="F78" s="325">
        <v>0</v>
      </c>
      <c r="G78" s="299"/>
    </row>
    <row r="79" spans="1:9" x14ac:dyDescent="0.25">
      <c r="A79" s="299" t="s">
        <v>742</v>
      </c>
      <c r="B79" s="318" t="s">
        <v>588</v>
      </c>
      <c r="C79" s="325">
        <v>0</v>
      </c>
      <c r="D79" s="325">
        <v>0</v>
      </c>
      <c r="F79" s="325">
        <v>0</v>
      </c>
      <c r="G79" s="299"/>
    </row>
    <row r="80" spans="1:9" x14ac:dyDescent="0.25">
      <c r="A80" s="299" t="s">
        <v>743</v>
      </c>
      <c r="B80" s="318" t="s">
        <v>590</v>
      </c>
      <c r="C80" s="325">
        <v>0</v>
      </c>
      <c r="D80" s="325">
        <v>0</v>
      </c>
      <c r="F80" s="325">
        <v>0</v>
      </c>
      <c r="G80" s="299"/>
    </row>
    <row r="81" spans="1:7" x14ac:dyDescent="0.25">
      <c r="A81" s="299" t="s">
        <v>744</v>
      </c>
      <c r="B81" s="318" t="s">
        <v>592</v>
      </c>
      <c r="C81" s="325">
        <v>0</v>
      </c>
      <c r="D81" s="325">
        <v>0</v>
      </c>
      <c r="F81" s="325">
        <v>0</v>
      </c>
      <c r="G81" s="299"/>
    </row>
    <row r="82" spans="1:7" x14ac:dyDescent="0.25">
      <c r="A82" s="299" t="s">
        <v>745</v>
      </c>
      <c r="B82" s="318" t="s">
        <v>594</v>
      </c>
      <c r="C82" s="325">
        <v>0</v>
      </c>
      <c r="D82" s="325">
        <v>0</v>
      </c>
      <c r="F82" s="325">
        <v>0</v>
      </c>
      <c r="G82" s="299"/>
    </row>
    <row r="83" spans="1:7" x14ac:dyDescent="0.25">
      <c r="A83" s="299" t="s">
        <v>746</v>
      </c>
      <c r="B83" s="318" t="s">
        <v>596</v>
      </c>
      <c r="C83" s="325">
        <v>0</v>
      </c>
      <c r="D83" s="325">
        <v>0</v>
      </c>
      <c r="F83" s="325">
        <v>0</v>
      </c>
      <c r="G83" s="299"/>
    </row>
    <row r="84" spans="1:7" x14ac:dyDescent="0.25">
      <c r="A84" s="299" t="s">
        <v>747</v>
      </c>
      <c r="B84" s="318" t="s">
        <v>598</v>
      </c>
      <c r="C84" s="325">
        <v>0</v>
      </c>
      <c r="D84" s="325">
        <v>0</v>
      </c>
      <c r="F84" s="325">
        <v>0</v>
      </c>
      <c r="G84" s="299"/>
    </row>
    <row r="85" spans="1:7" x14ac:dyDescent="0.25">
      <c r="A85" s="299" t="s">
        <v>748</v>
      </c>
      <c r="B85" s="318" t="s">
        <v>600</v>
      </c>
      <c r="C85" s="325">
        <v>0</v>
      </c>
      <c r="D85" s="325">
        <v>0</v>
      </c>
      <c r="F85" s="325">
        <v>0</v>
      </c>
      <c r="G85" s="299"/>
    </row>
    <row r="86" spans="1:7" x14ac:dyDescent="0.25">
      <c r="A86" s="299" t="s">
        <v>749</v>
      </c>
      <c r="B86" s="318" t="s">
        <v>602</v>
      </c>
      <c r="C86" s="325">
        <v>0</v>
      </c>
      <c r="D86" s="325">
        <v>0</v>
      </c>
      <c r="F86" s="325">
        <v>0</v>
      </c>
      <c r="G86" s="299"/>
    </row>
    <row r="87" spans="1:7" x14ac:dyDescent="0.25">
      <c r="A87" s="299" t="s">
        <v>750</v>
      </c>
      <c r="B87" s="318" t="s">
        <v>9</v>
      </c>
      <c r="C87" s="325">
        <v>0</v>
      </c>
      <c r="D87" s="325">
        <v>0</v>
      </c>
      <c r="F87" s="325">
        <v>0</v>
      </c>
      <c r="G87" s="299"/>
    </row>
    <row r="88" spans="1:7" x14ac:dyDescent="0.25">
      <c r="A88" s="299" t="s">
        <v>751</v>
      </c>
      <c r="B88" s="343" t="s">
        <v>2722</v>
      </c>
      <c r="C88" s="325">
        <v>0</v>
      </c>
      <c r="D88" s="325">
        <v>0</v>
      </c>
      <c r="E88" s="354"/>
      <c r="F88" s="325">
        <v>0</v>
      </c>
      <c r="G88" s="299"/>
    </row>
    <row r="89" spans="1:7" x14ac:dyDescent="0.25">
      <c r="A89" s="299" t="s">
        <v>752</v>
      </c>
      <c r="B89" s="343" t="s">
        <v>2723</v>
      </c>
      <c r="C89" s="325">
        <v>0</v>
      </c>
      <c r="D89" s="325">
        <v>0</v>
      </c>
      <c r="E89" s="354"/>
      <c r="F89" s="325">
        <v>0</v>
      </c>
      <c r="G89" s="299"/>
    </row>
    <row r="90" spans="1:7" x14ac:dyDescent="0.25">
      <c r="A90" s="299" t="s">
        <v>1246</v>
      </c>
      <c r="B90" s="343"/>
      <c r="C90" s="325"/>
      <c r="D90" s="325"/>
      <c r="E90" s="354"/>
      <c r="F90" s="325"/>
      <c r="G90" s="299"/>
    </row>
    <row r="91" spans="1:7" x14ac:dyDescent="0.25">
      <c r="A91" s="299" t="s">
        <v>1247</v>
      </c>
      <c r="B91" s="343"/>
      <c r="C91" s="325"/>
      <c r="D91" s="325"/>
      <c r="E91" s="354"/>
      <c r="F91" s="325"/>
      <c r="G91" s="299"/>
    </row>
    <row r="92" spans="1:7" x14ac:dyDescent="0.25">
      <c r="A92" s="299" t="s">
        <v>1248</v>
      </c>
      <c r="B92" s="343"/>
      <c r="C92" s="325"/>
      <c r="D92" s="325"/>
      <c r="E92" s="354"/>
      <c r="F92" s="325"/>
      <c r="G92" s="299"/>
    </row>
    <row r="93" spans="1:7" x14ac:dyDescent="0.25">
      <c r="A93" s="299" t="s">
        <v>1249</v>
      </c>
      <c r="B93" s="343"/>
      <c r="C93" s="325"/>
      <c r="D93" s="325"/>
      <c r="E93" s="354"/>
      <c r="F93" s="325"/>
      <c r="G93" s="299"/>
    </row>
    <row r="94" spans="1:7" x14ac:dyDescent="0.25">
      <c r="A94" s="299" t="s">
        <v>1250</v>
      </c>
      <c r="B94" s="343"/>
      <c r="C94" s="325"/>
      <c r="D94" s="325"/>
      <c r="E94" s="354"/>
      <c r="F94" s="325"/>
      <c r="G94" s="299"/>
    </row>
    <row r="95" spans="1:7" x14ac:dyDescent="0.25">
      <c r="A95" s="299" t="s">
        <v>1251</v>
      </c>
      <c r="B95" s="343"/>
      <c r="C95" s="325"/>
      <c r="D95" s="325"/>
      <c r="E95" s="354"/>
      <c r="F95" s="325"/>
      <c r="G95" s="299"/>
    </row>
    <row r="96" spans="1:7" x14ac:dyDescent="0.25">
      <c r="A96" s="299" t="s">
        <v>1252</v>
      </c>
      <c r="B96" s="343"/>
      <c r="C96" s="325"/>
      <c r="D96" s="325"/>
      <c r="E96" s="354"/>
      <c r="F96" s="325"/>
      <c r="G96" s="299"/>
    </row>
    <row r="97" spans="1:7" x14ac:dyDescent="0.25">
      <c r="A97" s="299" t="s">
        <v>1253</v>
      </c>
      <c r="B97" s="343"/>
      <c r="C97" s="325"/>
      <c r="D97" s="325"/>
      <c r="E97" s="354"/>
      <c r="F97" s="325"/>
      <c r="G97" s="299"/>
    </row>
    <row r="98" spans="1:7" ht="15" customHeight="1" x14ac:dyDescent="0.25">
      <c r="A98" s="319"/>
      <c r="B98" s="320" t="s">
        <v>753</v>
      </c>
      <c r="C98" s="319" t="s">
        <v>702</v>
      </c>
      <c r="D98" s="319" t="s">
        <v>703</v>
      </c>
      <c r="E98" s="321"/>
      <c r="F98" s="322" t="s">
        <v>667</v>
      </c>
      <c r="G98" s="322"/>
    </row>
    <row r="99" spans="1:7" x14ac:dyDescent="0.25">
      <c r="A99" s="299" t="s">
        <v>754</v>
      </c>
      <c r="B99" s="318" t="s">
        <v>30</v>
      </c>
      <c r="C99" s="325">
        <v>0.43681156151671857</v>
      </c>
      <c r="D99" s="325">
        <v>0</v>
      </c>
      <c r="F99" s="325">
        <v>0.43657511867521276</v>
      </c>
      <c r="G99" s="299"/>
    </row>
    <row r="100" spans="1:7" x14ac:dyDescent="0.25">
      <c r="A100" s="299" t="s">
        <v>755</v>
      </c>
      <c r="B100" s="318" t="s">
        <v>31</v>
      </c>
      <c r="C100" s="325">
        <v>0.12828884505528548</v>
      </c>
      <c r="D100" s="325">
        <v>0</v>
      </c>
      <c r="F100" s="325">
        <v>0.12821940325994233</v>
      </c>
      <c r="G100" s="299"/>
    </row>
    <row r="101" spans="1:7" x14ac:dyDescent="0.25">
      <c r="A101" s="299" t="s">
        <v>756</v>
      </c>
      <c r="B101" s="318" t="s">
        <v>32</v>
      </c>
      <c r="C101" s="325">
        <v>0.16771975384677484</v>
      </c>
      <c r="D101" s="325">
        <v>0</v>
      </c>
      <c r="F101" s="325">
        <v>0.16762896839448854</v>
      </c>
      <c r="G101" s="299"/>
    </row>
    <row r="102" spans="1:7" x14ac:dyDescent="0.25">
      <c r="A102" s="299" t="s">
        <v>757</v>
      </c>
      <c r="B102" s="318" t="s">
        <v>33</v>
      </c>
      <c r="C102" s="325">
        <v>0.1397942782998596</v>
      </c>
      <c r="D102" s="325">
        <v>0</v>
      </c>
      <c r="F102" s="325">
        <v>0.1397186086992824</v>
      </c>
      <c r="G102" s="299"/>
    </row>
    <row r="103" spans="1:7" x14ac:dyDescent="0.25">
      <c r="A103" s="299" t="s">
        <v>758</v>
      </c>
      <c r="B103" s="318" t="s">
        <v>34</v>
      </c>
      <c r="C103" s="325">
        <v>0.12738556128136141</v>
      </c>
      <c r="D103" s="325">
        <v>1</v>
      </c>
      <c r="F103" s="325">
        <v>0.12785790097107388</v>
      </c>
      <c r="G103" s="299"/>
    </row>
    <row r="104" spans="1:7" x14ac:dyDescent="0.25">
      <c r="A104" s="299" t="s">
        <v>1254</v>
      </c>
      <c r="B104" s="318" t="s">
        <v>1630</v>
      </c>
      <c r="C104" s="299" t="s">
        <v>466</v>
      </c>
      <c r="D104" s="299" t="s">
        <v>466</v>
      </c>
      <c r="F104" s="299" t="s">
        <v>466</v>
      </c>
      <c r="G104" s="299"/>
    </row>
    <row r="105" spans="1:7" x14ac:dyDescent="0.25">
      <c r="A105" s="299" t="s">
        <v>1255</v>
      </c>
      <c r="B105" s="318" t="s">
        <v>1630</v>
      </c>
      <c r="C105" s="299" t="s">
        <v>466</v>
      </c>
      <c r="D105" s="299" t="s">
        <v>466</v>
      </c>
      <c r="F105" s="299" t="s">
        <v>466</v>
      </c>
      <c r="G105" s="299"/>
    </row>
    <row r="106" spans="1:7" x14ac:dyDescent="0.25">
      <c r="A106" s="299" t="s">
        <v>1256</v>
      </c>
      <c r="B106" s="318" t="s">
        <v>1630</v>
      </c>
      <c r="C106" s="299" t="s">
        <v>466</v>
      </c>
      <c r="D106" s="299" t="s">
        <v>466</v>
      </c>
      <c r="F106" s="299" t="s">
        <v>466</v>
      </c>
      <c r="G106" s="299"/>
    </row>
    <row r="107" spans="1:7" x14ac:dyDescent="0.25">
      <c r="A107" s="299" t="s">
        <v>1257</v>
      </c>
      <c r="B107" s="318" t="s">
        <v>1630</v>
      </c>
      <c r="C107" s="299" t="s">
        <v>466</v>
      </c>
      <c r="D107" s="299" t="s">
        <v>466</v>
      </c>
      <c r="F107" s="299" t="s">
        <v>466</v>
      </c>
      <c r="G107" s="299"/>
    </row>
    <row r="108" spans="1:7" x14ac:dyDescent="0.25">
      <c r="A108" s="299" t="s">
        <v>1258</v>
      </c>
      <c r="B108" s="318" t="s">
        <v>1630</v>
      </c>
      <c r="C108" s="299" t="s">
        <v>466</v>
      </c>
      <c r="D108" s="299" t="s">
        <v>466</v>
      </c>
      <c r="F108" s="299" t="s">
        <v>466</v>
      </c>
      <c r="G108" s="299"/>
    </row>
    <row r="109" spans="1:7" x14ac:dyDescent="0.25">
      <c r="A109" s="299" t="s">
        <v>1259</v>
      </c>
      <c r="B109" s="318" t="s">
        <v>1630</v>
      </c>
      <c r="C109" s="299" t="s">
        <v>466</v>
      </c>
      <c r="D109" s="299" t="s">
        <v>466</v>
      </c>
      <c r="F109" s="299" t="s">
        <v>466</v>
      </c>
      <c r="G109" s="299"/>
    </row>
    <row r="110" spans="1:7" x14ac:dyDescent="0.25">
      <c r="A110" s="299" t="s">
        <v>1260</v>
      </c>
      <c r="B110" s="318" t="s">
        <v>1630</v>
      </c>
      <c r="C110" s="299" t="s">
        <v>466</v>
      </c>
      <c r="D110" s="299" t="s">
        <v>466</v>
      </c>
      <c r="F110" s="299" t="s">
        <v>466</v>
      </c>
      <c r="G110" s="299"/>
    </row>
    <row r="111" spans="1:7" x14ac:dyDescent="0.25">
      <c r="A111" s="299" t="s">
        <v>1261</v>
      </c>
      <c r="B111" s="318" t="s">
        <v>1630</v>
      </c>
      <c r="C111" s="299" t="s">
        <v>466</v>
      </c>
      <c r="D111" s="299" t="s">
        <v>466</v>
      </c>
      <c r="F111" s="299" t="s">
        <v>466</v>
      </c>
      <c r="G111" s="299"/>
    </row>
    <row r="112" spans="1:7" x14ac:dyDescent="0.25">
      <c r="A112" s="299" t="s">
        <v>1262</v>
      </c>
      <c r="B112" s="318" t="s">
        <v>1630</v>
      </c>
      <c r="C112" s="299" t="s">
        <v>466</v>
      </c>
      <c r="D112" s="299" t="s">
        <v>466</v>
      </c>
      <c r="F112" s="299" t="s">
        <v>466</v>
      </c>
      <c r="G112" s="299"/>
    </row>
    <row r="113" spans="1:7" x14ac:dyDescent="0.25">
      <c r="A113" s="299" t="s">
        <v>1263</v>
      </c>
      <c r="B113" s="318" t="s">
        <v>1630</v>
      </c>
      <c r="C113" s="299" t="s">
        <v>466</v>
      </c>
      <c r="D113" s="299" t="s">
        <v>466</v>
      </c>
      <c r="F113" s="299" t="s">
        <v>466</v>
      </c>
      <c r="G113" s="299"/>
    </row>
    <row r="114" spans="1:7" x14ac:dyDescent="0.25">
      <c r="A114" s="299" t="s">
        <v>1264</v>
      </c>
      <c r="B114" s="318" t="s">
        <v>1630</v>
      </c>
      <c r="C114" s="299" t="s">
        <v>466</v>
      </c>
      <c r="D114" s="299" t="s">
        <v>466</v>
      </c>
      <c r="F114" s="299" t="s">
        <v>466</v>
      </c>
      <c r="G114" s="299"/>
    </row>
    <row r="115" spans="1:7" x14ac:dyDescent="0.25">
      <c r="A115" s="299" t="s">
        <v>1265</v>
      </c>
      <c r="B115" s="318" t="s">
        <v>1630</v>
      </c>
      <c r="C115" s="299" t="s">
        <v>466</v>
      </c>
      <c r="D115" s="299" t="s">
        <v>466</v>
      </c>
      <c r="F115" s="299" t="s">
        <v>466</v>
      </c>
      <c r="G115" s="299"/>
    </row>
    <row r="116" spans="1:7" x14ac:dyDescent="0.25">
      <c r="A116" s="299" t="s">
        <v>1266</v>
      </c>
      <c r="B116" s="318" t="s">
        <v>1630</v>
      </c>
      <c r="C116" s="299" t="s">
        <v>466</v>
      </c>
      <c r="D116" s="299" t="s">
        <v>466</v>
      </c>
      <c r="F116" s="299" t="s">
        <v>466</v>
      </c>
      <c r="G116" s="299"/>
    </row>
    <row r="117" spans="1:7" x14ac:dyDescent="0.25">
      <c r="A117" s="299" t="s">
        <v>1267</v>
      </c>
      <c r="B117" s="318" t="s">
        <v>1630</v>
      </c>
      <c r="C117" s="299" t="s">
        <v>466</v>
      </c>
      <c r="D117" s="299" t="s">
        <v>466</v>
      </c>
      <c r="F117" s="299" t="s">
        <v>466</v>
      </c>
      <c r="G117" s="299"/>
    </row>
    <row r="118" spans="1:7" x14ac:dyDescent="0.25">
      <c r="A118" s="299" t="s">
        <v>1268</v>
      </c>
      <c r="B118" s="318" t="s">
        <v>1630</v>
      </c>
      <c r="C118" s="299" t="s">
        <v>466</v>
      </c>
      <c r="D118" s="299" t="s">
        <v>466</v>
      </c>
      <c r="F118" s="299" t="s">
        <v>466</v>
      </c>
      <c r="G118" s="299"/>
    </row>
    <row r="119" spans="1:7" x14ac:dyDescent="0.25">
      <c r="A119" s="299" t="s">
        <v>1269</v>
      </c>
      <c r="B119" s="318" t="s">
        <v>1630</v>
      </c>
      <c r="C119" s="299" t="s">
        <v>466</v>
      </c>
      <c r="D119" s="299" t="s">
        <v>466</v>
      </c>
      <c r="F119" s="299" t="s">
        <v>466</v>
      </c>
      <c r="G119" s="299"/>
    </row>
    <row r="120" spans="1:7" x14ac:dyDescent="0.25">
      <c r="A120" s="299" t="s">
        <v>1270</v>
      </c>
      <c r="B120" s="318" t="s">
        <v>1630</v>
      </c>
      <c r="C120" s="299" t="s">
        <v>466</v>
      </c>
      <c r="D120" s="299" t="s">
        <v>466</v>
      </c>
      <c r="F120" s="299" t="s">
        <v>466</v>
      </c>
      <c r="G120" s="299"/>
    </row>
    <row r="121" spans="1:7" x14ac:dyDescent="0.25">
      <c r="A121" s="299" t="s">
        <v>1271</v>
      </c>
      <c r="B121" s="318" t="s">
        <v>1630</v>
      </c>
      <c r="C121" s="299" t="s">
        <v>466</v>
      </c>
      <c r="D121" s="299" t="s">
        <v>466</v>
      </c>
      <c r="F121" s="299" t="s">
        <v>466</v>
      </c>
      <c r="G121" s="299"/>
    </row>
    <row r="122" spans="1:7" x14ac:dyDescent="0.25">
      <c r="A122" s="299" t="s">
        <v>1272</v>
      </c>
      <c r="B122" s="318" t="s">
        <v>1630</v>
      </c>
      <c r="C122" s="299" t="s">
        <v>466</v>
      </c>
      <c r="D122" s="299" t="s">
        <v>466</v>
      </c>
      <c r="F122" s="299" t="s">
        <v>466</v>
      </c>
      <c r="G122" s="299"/>
    </row>
    <row r="123" spans="1:7" x14ac:dyDescent="0.25">
      <c r="A123" s="299" t="s">
        <v>1273</v>
      </c>
      <c r="B123" s="318" t="s">
        <v>1630</v>
      </c>
      <c r="C123" s="299" t="s">
        <v>466</v>
      </c>
      <c r="D123" s="299" t="s">
        <v>466</v>
      </c>
      <c r="F123" s="299" t="s">
        <v>466</v>
      </c>
      <c r="G123" s="299"/>
    </row>
    <row r="124" spans="1:7" x14ac:dyDescent="0.25">
      <c r="A124" s="299" t="s">
        <v>1274</v>
      </c>
      <c r="B124" s="318" t="s">
        <v>1630</v>
      </c>
      <c r="C124" s="299" t="s">
        <v>466</v>
      </c>
      <c r="D124" s="299" t="s">
        <v>466</v>
      </c>
      <c r="F124" s="299" t="s">
        <v>466</v>
      </c>
      <c r="G124" s="299"/>
    </row>
    <row r="125" spans="1:7" x14ac:dyDescent="0.25">
      <c r="A125" s="299" t="s">
        <v>1275</v>
      </c>
      <c r="B125" s="318" t="s">
        <v>1630</v>
      </c>
      <c r="C125" s="299" t="s">
        <v>466</v>
      </c>
      <c r="D125" s="299" t="s">
        <v>466</v>
      </c>
      <c r="F125" s="299" t="s">
        <v>466</v>
      </c>
      <c r="G125" s="299"/>
    </row>
    <row r="126" spans="1:7" x14ac:dyDescent="0.25">
      <c r="A126" s="299" t="s">
        <v>1276</v>
      </c>
      <c r="B126" s="318" t="s">
        <v>1630</v>
      </c>
      <c r="C126" s="299" t="s">
        <v>466</v>
      </c>
      <c r="D126" s="299" t="s">
        <v>466</v>
      </c>
      <c r="F126" s="299" t="s">
        <v>466</v>
      </c>
      <c r="G126" s="299"/>
    </row>
    <row r="127" spans="1:7" x14ac:dyDescent="0.25">
      <c r="A127" s="299" t="s">
        <v>1277</v>
      </c>
      <c r="B127" s="318" t="s">
        <v>1630</v>
      </c>
      <c r="C127" s="299" t="s">
        <v>466</v>
      </c>
      <c r="D127" s="299" t="s">
        <v>466</v>
      </c>
      <c r="F127" s="299" t="s">
        <v>466</v>
      </c>
      <c r="G127" s="299"/>
    </row>
    <row r="128" spans="1:7" x14ac:dyDescent="0.25">
      <c r="A128" s="299" t="s">
        <v>1278</v>
      </c>
      <c r="B128" s="318" t="s">
        <v>1630</v>
      </c>
      <c r="C128" s="299" t="s">
        <v>466</v>
      </c>
      <c r="D128" s="299" t="s">
        <v>466</v>
      </c>
      <c r="F128" s="299" t="s">
        <v>466</v>
      </c>
      <c r="G128" s="299"/>
    </row>
    <row r="129" spans="1:7" x14ac:dyDescent="0.25">
      <c r="A129" s="299" t="s">
        <v>1279</v>
      </c>
      <c r="B129" s="318" t="s">
        <v>1630</v>
      </c>
      <c r="C129" s="299" t="s">
        <v>466</v>
      </c>
      <c r="D129" s="299" t="s">
        <v>466</v>
      </c>
      <c r="F129" s="299" t="s">
        <v>466</v>
      </c>
      <c r="G129" s="299"/>
    </row>
    <row r="130" spans="1:7" x14ac:dyDescent="0.25">
      <c r="A130" s="372" t="s">
        <v>1280</v>
      </c>
      <c r="B130" s="318" t="s">
        <v>1630</v>
      </c>
      <c r="C130" s="299" t="s">
        <v>466</v>
      </c>
      <c r="D130" s="299" t="s">
        <v>466</v>
      </c>
      <c r="F130" s="299" t="s">
        <v>466</v>
      </c>
      <c r="G130" s="299"/>
    </row>
    <row r="131" spans="1:7" x14ac:dyDescent="0.25">
      <c r="A131" s="372" t="s">
        <v>1281</v>
      </c>
      <c r="B131" s="318" t="s">
        <v>1630</v>
      </c>
      <c r="C131" s="299" t="s">
        <v>466</v>
      </c>
      <c r="D131" s="299" t="s">
        <v>466</v>
      </c>
      <c r="F131" s="299" t="s">
        <v>466</v>
      </c>
      <c r="G131" s="299"/>
    </row>
    <row r="132" spans="1:7" x14ac:dyDescent="0.25">
      <c r="A132" s="372" t="s">
        <v>1282</v>
      </c>
      <c r="B132" s="318" t="s">
        <v>1630</v>
      </c>
      <c r="C132" s="299" t="s">
        <v>466</v>
      </c>
      <c r="D132" s="299" t="s">
        <v>466</v>
      </c>
      <c r="F132" s="299" t="s">
        <v>466</v>
      </c>
      <c r="G132" s="299"/>
    </row>
    <row r="133" spans="1:7" x14ac:dyDescent="0.25">
      <c r="A133" s="372" t="s">
        <v>1283</v>
      </c>
      <c r="B133" s="318" t="s">
        <v>1630</v>
      </c>
      <c r="C133" s="299" t="s">
        <v>466</v>
      </c>
      <c r="D133" s="299" t="s">
        <v>466</v>
      </c>
      <c r="F133" s="299" t="s">
        <v>466</v>
      </c>
      <c r="G133" s="299"/>
    </row>
    <row r="134" spans="1:7" x14ac:dyDescent="0.25">
      <c r="A134" s="372" t="s">
        <v>1284</v>
      </c>
      <c r="B134" s="318" t="s">
        <v>1630</v>
      </c>
      <c r="C134" s="299" t="s">
        <v>466</v>
      </c>
      <c r="D134" s="299" t="s">
        <v>466</v>
      </c>
      <c r="F134" s="299" t="s">
        <v>466</v>
      </c>
      <c r="G134" s="299"/>
    </row>
    <row r="135" spans="1:7" x14ac:dyDescent="0.25">
      <c r="A135" s="372" t="s">
        <v>1285</v>
      </c>
      <c r="B135" s="318" t="s">
        <v>1630</v>
      </c>
      <c r="C135" s="299" t="s">
        <v>466</v>
      </c>
      <c r="D135" s="299" t="s">
        <v>466</v>
      </c>
      <c r="F135" s="299" t="s">
        <v>466</v>
      </c>
      <c r="G135" s="299"/>
    </row>
    <row r="136" spans="1:7" x14ac:dyDescent="0.25">
      <c r="A136" s="372" t="s">
        <v>1286</v>
      </c>
      <c r="B136" s="318" t="s">
        <v>1630</v>
      </c>
      <c r="C136" s="299" t="s">
        <v>466</v>
      </c>
      <c r="D136" s="299" t="s">
        <v>466</v>
      </c>
      <c r="F136" s="299" t="s">
        <v>466</v>
      </c>
      <c r="G136" s="299"/>
    </row>
    <row r="137" spans="1:7" x14ac:dyDescent="0.25">
      <c r="A137" s="372" t="s">
        <v>1287</v>
      </c>
      <c r="B137" s="318" t="s">
        <v>1630</v>
      </c>
      <c r="C137" s="299" t="s">
        <v>466</v>
      </c>
      <c r="D137" s="299" t="s">
        <v>466</v>
      </c>
      <c r="F137" s="299" t="s">
        <v>466</v>
      </c>
      <c r="G137" s="299"/>
    </row>
    <row r="138" spans="1:7" x14ac:dyDescent="0.25">
      <c r="A138" s="372" t="s">
        <v>1288</v>
      </c>
      <c r="B138" s="318" t="s">
        <v>1630</v>
      </c>
      <c r="C138" s="299" t="s">
        <v>466</v>
      </c>
      <c r="D138" s="299" t="s">
        <v>466</v>
      </c>
      <c r="F138" s="299" t="s">
        <v>466</v>
      </c>
      <c r="G138" s="299"/>
    </row>
    <row r="139" spans="1:7" x14ac:dyDescent="0.25">
      <c r="A139" s="372" t="s">
        <v>1289</v>
      </c>
      <c r="B139" s="318" t="s">
        <v>1630</v>
      </c>
      <c r="C139" s="299" t="s">
        <v>466</v>
      </c>
      <c r="D139" s="299" t="s">
        <v>466</v>
      </c>
      <c r="F139" s="299" t="s">
        <v>466</v>
      </c>
      <c r="G139" s="299"/>
    </row>
    <row r="140" spans="1:7" x14ac:dyDescent="0.25">
      <c r="A140" s="372" t="s">
        <v>1290</v>
      </c>
      <c r="B140" s="318" t="s">
        <v>1630</v>
      </c>
      <c r="C140" s="299" t="s">
        <v>466</v>
      </c>
      <c r="D140" s="299" t="s">
        <v>466</v>
      </c>
      <c r="F140" s="299" t="s">
        <v>466</v>
      </c>
      <c r="G140" s="299"/>
    </row>
    <row r="141" spans="1:7" x14ac:dyDescent="0.25">
      <c r="A141" s="372" t="s">
        <v>1291</v>
      </c>
      <c r="B141" s="318" t="s">
        <v>1630</v>
      </c>
      <c r="C141" s="299" t="s">
        <v>466</v>
      </c>
      <c r="D141" s="299" t="s">
        <v>466</v>
      </c>
      <c r="F141" s="299" t="s">
        <v>466</v>
      </c>
      <c r="G141" s="299"/>
    </row>
    <row r="142" spans="1:7" x14ac:dyDescent="0.25">
      <c r="A142" s="372" t="s">
        <v>1292</v>
      </c>
      <c r="B142" s="318" t="s">
        <v>1630</v>
      </c>
      <c r="C142" s="299" t="s">
        <v>466</v>
      </c>
      <c r="D142" s="299" t="s">
        <v>466</v>
      </c>
      <c r="F142" s="299" t="s">
        <v>466</v>
      </c>
      <c r="G142" s="299"/>
    </row>
    <row r="143" spans="1:7" x14ac:dyDescent="0.25">
      <c r="A143" s="372" t="s">
        <v>1293</v>
      </c>
      <c r="B143" s="318" t="s">
        <v>1630</v>
      </c>
      <c r="C143" s="299" t="s">
        <v>466</v>
      </c>
      <c r="D143" s="299" t="s">
        <v>466</v>
      </c>
      <c r="F143" s="299" t="s">
        <v>466</v>
      </c>
      <c r="G143" s="299"/>
    </row>
    <row r="144" spans="1:7" x14ac:dyDescent="0.25">
      <c r="A144" s="372" t="s">
        <v>1294</v>
      </c>
      <c r="B144" s="318" t="s">
        <v>1630</v>
      </c>
      <c r="C144" s="299" t="s">
        <v>466</v>
      </c>
      <c r="D144" s="299" t="s">
        <v>466</v>
      </c>
      <c r="F144" s="299" t="s">
        <v>466</v>
      </c>
      <c r="G144" s="299"/>
    </row>
    <row r="145" spans="1:7" x14ac:dyDescent="0.25">
      <c r="A145" s="372" t="s">
        <v>1295</v>
      </c>
      <c r="B145" s="318" t="s">
        <v>1630</v>
      </c>
      <c r="C145" s="299" t="s">
        <v>466</v>
      </c>
      <c r="D145" s="299" t="s">
        <v>466</v>
      </c>
      <c r="F145" s="299" t="s">
        <v>466</v>
      </c>
      <c r="G145" s="299"/>
    </row>
    <row r="146" spans="1:7" x14ac:dyDescent="0.25">
      <c r="A146" s="372" t="s">
        <v>1296</v>
      </c>
      <c r="B146" s="318" t="s">
        <v>1630</v>
      </c>
      <c r="C146" s="299" t="s">
        <v>466</v>
      </c>
      <c r="D146" s="299" t="s">
        <v>466</v>
      </c>
      <c r="F146" s="299" t="s">
        <v>466</v>
      </c>
      <c r="G146" s="299"/>
    </row>
    <row r="147" spans="1:7" x14ac:dyDescent="0.25">
      <c r="A147" s="372" t="s">
        <v>1297</v>
      </c>
      <c r="B147" s="318" t="s">
        <v>1630</v>
      </c>
      <c r="C147" s="299" t="s">
        <v>466</v>
      </c>
      <c r="D147" s="299" t="s">
        <v>466</v>
      </c>
      <c r="F147" s="299" t="s">
        <v>466</v>
      </c>
      <c r="G147" s="299"/>
    </row>
    <row r="148" spans="1:7" x14ac:dyDescent="0.25">
      <c r="A148" s="372" t="s">
        <v>1298</v>
      </c>
      <c r="B148" s="318" t="s">
        <v>1630</v>
      </c>
      <c r="C148" s="299" t="s">
        <v>466</v>
      </c>
      <c r="D148" s="299" t="s">
        <v>466</v>
      </c>
      <c r="F148" s="299" t="s">
        <v>466</v>
      </c>
      <c r="G148" s="299"/>
    </row>
    <row r="149" spans="1:7" ht="15" customHeight="1" x14ac:dyDescent="0.25">
      <c r="A149" s="319"/>
      <c r="B149" s="320" t="s">
        <v>759</v>
      </c>
      <c r="C149" s="319" t="s">
        <v>702</v>
      </c>
      <c r="D149" s="319" t="s">
        <v>703</v>
      </c>
      <c r="E149" s="321"/>
      <c r="F149" s="322" t="s">
        <v>667</v>
      </c>
      <c r="G149" s="322"/>
    </row>
    <row r="150" spans="1:7" x14ac:dyDescent="0.25">
      <c r="A150" s="299" t="s">
        <v>760</v>
      </c>
      <c r="B150" s="299" t="s">
        <v>761</v>
      </c>
      <c r="C150" s="325">
        <v>1</v>
      </c>
      <c r="D150" s="325">
        <v>1</v>
      </c>
      <c r="E150" s="325"/>
      <c r="F150" s="325">
        <v>1</v>
      </c>
    </row>
    <row r="151" spans="1:7" x14ac:dyDescent="0.25">
      <c r="A151" s="299" t="s">
        <v>762</v>
      </c>
      <c r="B151" s="299" t="s">
        <v>763</v>
      </c>
      <c r="C151" s="325">
        <v>0</v>
      </c>
      <c r="D151" s="325">
        <v>0</v>
      </c>
      <c r="E151" s="325"/>
      <c r="F151" s="325">
        <v>0</v>
      </c>
    </row>
    <row r="152" spans="1:7" x14ac:dyDescent="0.25">
      <c r="A152" s="299" t="s">
        <v>764</v>
      </c>
      <c r="B152" s="299" t="s">
        <v>9</v>
      </c>
      <c r="C152" s="325">
        <v>0</v>
      </c>
      <c r="D152" s="325">
        <v>0</v>
      </c>
      <c r="E152" s="325"/>
      <c r="F152" s="325">
        <v>0</v>
      </c>
    </row>
    <row r="153" spans="1:7" ht="15" customHeight="1" x14ac:dyDescent="0.25">
      <c r="A153" s="299" t="s">
        <v>765</v>
      </c>
      <c r="C153" s="325"/>
      <c r="D153" s="325"/>
      <c r="E153" s="325"/>
      <c r="F153" s="325"/>
    </row>
    <row r="154" spans="1:7" ht="15" customHeight="1" x14ac:dyDescent="0.25">
      <c r="A154" s="299" t="s">
        <v>766</v>
      </c>
      <c r="B154" s="299" t="s">
        <v>767</v>
      </c>
      <c r="C154" s="325">
        <v>0</v>
      </c>
      <c r="D154" s="325">
        <v>0</v>
      </c>
      <c r="E154" s="325"/>
      <c r="F154" s="325">
        <v>0</v>
      </c>
    </row>
    <row r="155" spans="1:7" ht="15" customHeight="1" x14ac:dyDescent="0.25">
      <c r="A155" s="299" t="s">
        <v>768</v>
      </c>
      <c r="B155" s="299" t="s">
        <v>769</v>
      </c>
      <c r="C155" s="325">
        <v>1</v>
      </c>
      <c r="D155" s="325">
        <v>1</v>
      </c>
      <c r="E155" s="325"/>
      <c r="F155" s="325">
        <v>1</v>
      </c>
    </row>
    <row r="156" spans="1:7" ht="15" customHeight="1" x14ac:dyDescent="0.25">
      <c r="A156" s="299" t="s">
        <v>770</v>
      </c>
      <c r="B156" s="299" t="s">
        <v>771</v>
      </c>
      <c r="C156" s="325">
        <v>0</v>
      </c>
      <c r="D156" s="325">
        <v>0</v>
      </c>
      <c r="E156" s="325"/>
      <c r="F156" s="325">
        <v>0</v>
      </c>
    </row>
    <row r="157" spans="1:7" ht="15" customHeight="1" x14ac:dyDescent="0.25">
      <c r="A157" s="299" t="s">
        <v>772</v>
      </c>
      <c r="B157" s="299" t="s">
        <v>773</v>
      </c>
      <c r="C157" s="325">
        <v>0</v>
      </c>
      <c r="D157" s="325">
        <v>0</v>
      </c>
      <c r="E157" s="325"/>
      <c r="F157" s="325">
        <v>0</v>
      </c>
    </row>
    <row r="158" spans="1:7" ht="15" customHeight="1" x14ac:dyDescent="0.25">
      <c r="A158" s="299" t="s">
        <v>774</v>
      </c>
      <c r="B158" s="299" t="s">
        <v>775</v>
      </c>
      <c r="C158" s="325">
        <v>0</v>
      </c>
      <c r="D158" s="325">
        <v>0</v>
      </c>
      <c r="E158" s="325"/>
      <c r="F158" s="325">
        <v>0</v>
      </c>
    </row>
    <row r="159" spans="1:7" ht="15" customHeight="1" x14ac:dyDescent="0.25">
      <c r="A159" s="319"/>
      <c r="B159" s="320" t="s">
        <v>776</v>
      </c>
      <c r="C159" s="319" t="s">
        <v>702</v>
      </c>
      <c r="D159" s="319" t="s">
        <v>703</v>
      </c>
      <c r="E159" s="321"/>
      <c r="F159" s="322" t="s">
        <v>667</v>
      </c>
      <c r="G159" s="322"/>
    </row>
    <row r="160" spans="1:7" x14ac:dyDescent="0.25">
      <c r="A160" s="299" t="s">
        <v>777</v>
      </c>
      <c r="B160" s="299" t="s">
        <v>778</v>
      </c>
      <c r="C160" s="325">
        <v>0</v>
      </c>
      <c r="D160" s="325">
        <v>0</v>
      </c>
      <c r="E160" s="325"/>
      <c r="F160" s="325">
        <v>0</v>
      </c>
    </row>
    <row r="161" spans="1:7" x14ac:dyDescent="0.25">
      <c r="A161" s="299" t="s">
        <v>779</v>
      </c>
      <c r="B161" s="299" t="s">
        <v>780</v>
      </c>
      <c r="C161" s="325">
        <v>1</v>
      </c>
      <c r="D161" s="325">
        <v>1</v>
      </c>
      <c r="E161" s="325"/>
      <c r="F161" s="325">
        <v>1</v>
      </c>
    </row>
    <row r="162" spans="1:7" x14ac:dyDescent="0.25">
      <c r="A162" s="299" t="s">
        <v>781</v>
      </c>
      <c r="B162" s="299" t="s">
        <v>9</v>
      </c>
      <c r="C162" s="325">
        <v>0</v>
      </c>
      <c r="D162" s="325">
        <v>0</v>
      </c>
      <c r="E162" s="325"/>
      <c r="F162" s="325">
        <v>0</v>
      </c>
    </row>
    <row r="163" spans="1:7" x14ac:dyDescent="0.25">
      <c r="A163" s="299" t="s">
        <v>1299</v>
      </c>
      <c r="C163" s="325"/>
      <c r="D163" s="325"/>
      <c r="E163" s="339"/>
      <c r="F163" s="325"/>
    </row>
    <row r="164" spans="1:7" x14ac:dyDescent="0.25">
      <c r="A164" s="299" t="s">
        <v>1300</v>
      </c>
      <c r="C164" s="325"/>
      <c r="D164" s="325"/>
      <c r="E164" s="339"/>
      <c r="F164" s="325"/>
    </row>
    <row r="165" spans="1:7" x14ac:dyDescent="0.25">
      <c r="A165" s="299" t="s">
        <v>1301</v>
      </c>
      <c r="C165" s="325"/>
      <c r="D165" s="325"/>
      <c r="E165" s="339"/>
      <c r="F165" s="325"/>
    </row>
    <row r="166" spans="1:7" x14ac:dyDescent="0.25">
      <c r="A166" s="299" t="s">
        <v>1302</v>
      </c>
      <c r="C166" s="325"/>
      <c r="D166" s="325"/>
      <c r="E166" s="339"/>
      <c r="F166" s="325"/>
    </row>
    <row r="167" spans="1:7" x14ac:dyDescent="0.25">
      <c r="A167" s="299" t="s">
        <v>1303</v>
      </c>
      <c r="C167" s="325"/>
      <c r="D167" s="325"/>
      <c r="E167" s="339"/>
      <c r="F167" s="325"/>
    </row>
    <row r="168" spans="1:7" x14ac:dyDescent="0.25">
      <c r="A168" s="299" t="s">
        <v>1304</v>
      </c>
      <c r="C168" s="325"/>
      <c r="D168" s="325"/>
      <c r="E168" s="339"/>
      <c r="F168" s="325"/>
    </row>
    <row r="169" spans="1:7" ht="15" customHeight="1" x14ac:dyDescent="0.25">
      <c r="A169" s="319"/>
      <c r="B169" s="320" t="s">
        <v>782</v>
      </c>
      <c r="C169" s="319" t="s">
        <v>702</v>
      </c>
      <c r="D169" s="319" t="s">
        <v>703</v>
      </c>
      <c r="E169" s="321"/>
      <c r="F169" s="322" t="s">
        <v>667</v>
      </c>
      <c r="G169" s="322"/>
    </row>
    <row r="170" spans="1:7" x14ac:dyDescent="0.25">
      <c r="A170" s="299" t="s">
        <v>783</v>
      </c>
      <c r="B170" s="335" t="s">
        <v>784</v>
      </c>
      <c r="C170" s="325">
        <v>5.6327805326583068E-2</v>
      </c>
      <c r="D170" s="325">
        <v>0</v>
      </c>
      <c r="E170" s="325"/>
      <c r="F170" s="325">
        <v>5.6297315504854742E-2</v>
      </c>
    </row>
    <row r="171" spans="1:7" x14ac:dyDescent="0.25">
      <c r="A171" s="299" t="s">
        <v>785</v>
      </c>
      <c r="B171" s="335" t="s">
        <v>140</v>
      </c>
      <c r="C171" s="325">
        <v>7.3208759777752055E-2</v>
      </c>
      <c r="D171" s="325">
        <v>0</v>
      </c>
      <c r="E171" s="325"/>
      <c r="F171" s="325">
        <v>7.3169132421038383E-2</v>
      </c>
    </row>
    <row r="172" spans="1:7" x14ac:dyDescent="0.25">
      <c r="A172" s="299" t="s">
        <v>786</v>
      </c>
      <c r="B172" s="335" t="s">
        <v>41</v>
      </c>
      <c r="C172" s="325">
        <v>0.2317409546122437</v>
      </c>
      <c r="D172" s="325">
        <v>1</v>
      </c>
      <c r="E172" s="325"/>
      <c r="F172" s="325">
        <v>0.23215680750320816</v>
      </c>
    </row>
    <row r="173" spans="1:7" x14ac:dyDescent="0.25">
      <c r="A173" s="299" t="s">
        <v>787</v>
      </c>
      <c r="B173" s="335" t="s">
        <v>42</v>
      </c>
      <c r="C173" s="325">
        <v>0.22553320785522546</v>
      </c>
      <c r="D173" s="325">
        <v>0</v>
      </c>
      <c r="E173" s="325"/>
      <c r="F173" s="325">
        <v>0.22541112840864569</v>
      </c>
    </row>
    <row r="174" spans="1:7" x14ac:dyDescent="0.25">
      <c r="A174" s="299" t="s">
        <v>788</v>
      </c>
      <c r="B174" s="335" t="s">
        <v>43</v>
      </c>
      <c r="C174" s="325">
        <v>0.4131892724281957</v>
      </c>
      <c r="D174" s="325">
        <v>0</v>
      </c>
      <c r="E174" s="325"/>
      <c r="F174" s="325">
        <v>0.41296561615074362</v>
      </c>
    </row>
    <row r="175" spans="1:7" x14ac:dyDescent="0.25">
      <c r="A175" s="299" t="s">
        <v>1305</v>
      </c>
      <c r="B175" s="335"/>
      <c r="C175" s="325"/>
      <c r="D175" s="325"/>
      <c r="E175" s="354"/>
      <c r="F175" s="325"/>
    </row>
    <row r="176" spans="1:7" x14ac:dyDescent="0.25">
      <c r="A176" s="299" t="s">
        <v>1306</v>
      </c>
      <c r="B176" s="335"/>
      <c r="C176" s="325"/>
      <c r="D176" s="325"/>
      <c r="E176" s="354"/>
      <c r="F176" s="325"/>
    </row>
    <row r="177" spans="1:7" x14ac:dyDescent="0.25">
      <c r="A177" s="299" t="s">
        <v>1307</v>
      </c>
      <c r="B177" s="335"/>
      <c r="C177" s="325"/>
      <c r="D177" s="325"/>
      <c r="E177" s="354"/>
      <c r="F177" s="325"/>
    </row>
    <row r="178" spans="1:7" x14ac:dyDescent="0.25">
      <c r="A178" s="299" t="s">
        <v>1308</v>
      </c>
      <c r="B178" s="335"/>
      <c r="C178" s="325"/>
      <c r="D178" s="325"/>
      <c r="E178" s="354"/>
      <c r="F178" s="325"/>
    </row>
    <row r="179" spans="1:7" ht="15" customHeight="1" x14ac:dyDescent="0.25">
      <c r="A179" s="319"/>
      <c r="B179" s="320" t="s">
        <v>789</v>
      </c>
      <c r="C179" s="319" t="s">
        <v>702</v>
      </c>
      <c r="D179" s="319" t="s">
        <v>703</v>
      </c>
      <c r="E179" s="321"/>
      <c r="F179" s="322" t="s">
        <v>667</v>
      </c>
      <c r="G179" s="322"/>
    </row>
    <row r="180" spans="1:7" x14ac:dyDescent="0.25">
      <c r="A180" s="299" t="s">
        <v>790</v>
      </c>
      <c r="B180" s="299" t="s">
        <v>791</v>
      </c>
      <c r="C180" s="351">
        <v>0</v>
      </c>
      <c r="D180" s="351">
        <v>0</v>
      </c>
      <c r="E180" s="297"/>
      <c r="F180" s="351">
        <v>0</v>
      </c>
    </row>
    <row r="181" spans="1:7" x14ac:dyDescent="0.25">
      <c r="A181" s="299" t="s">
        <v>1309</v>
      </c>
      <c r="C181" s="351"/>
      <c r="D181" s="351"/>
      <c r="E181" s="297"/>
      <c r="F181" s="351"/>
    </row>
    <row r="182" spans="1:7" x14ac:dyDescent="0.25">
      <c r="A182" s="299" t="s">
        <v>1310</v>
      </c>
      <c r="C182" s="351"/>
      <c r="D182" s="351"/>
      <c r="E182" s="297"/>
      <c r="F182" s="351"/>
    </row>
    <row r="183" spans="1:7" x14ac:dyDescent="0.25">
      <c r="A183" s="299" t="s">
        <v>1311</v>
      </c>
      <c r="C183" s="351"/>
      <c r="D183" s="351"/>
      <c r="E183" s="297"/>
      <c r="F183" s="351"/>
    </row>
    <row r="184" spans="1:7" x14ac:dyDescent="0.25">
      <c r="A184" s="299" t="s">
        <v>1312</v>
      </c>
      <c r="C184" s="351"/>
      <c r="D184" s="351"/>
      <c r="E184" s="297"/>
      <c r="F184" s="351"/>
    </row>
    <row r="185" spans="1:7" ht="18.75" x14ac:dyDescent="0.25">
      <c r="A185" s="355"/>
      <c r="B185" s="356" t="s">
        <v>664</v>
      </c>
      <c r="C185" s="355"/>
      <c r="D185" s="355"/>
      <c r="E185" s="355"/>
      <c r="F185" s="357"/>
      <c r="G185" s="357"/>
    </row>
    <row r="186" spans="1:7" ht="15" customHeight="1" x14ac:dyDescent="0.25">
      <c r="A186" s="319"/>
      <c r="B186" s="320" t="s">
        <v>792</v>
      </c>
      <c r="C186" s="319" t="s">
        <v>793</v>
      </c>
      <c r="D186" s="319" t="s">
        <v>794</v>
      </c>
      <c r="E186" s="321"/>
      <c r="F186" s="319" t="s">
        <v>702</v>
      </c>
      <c r="G186" s="319" t="s">
        <v>795</v>
      </c>
    </row>
    <row r="187" spans="1:7" x14ac:dyDescent="0.25">
      <c r="A187" s="299" t="s">
        <v>796</v>
      </c>
      <c r="B187" s="318" t="s">
        <v>797</v>
      </c>
      <c r="C187" s="323">
        <v>22115.040845500847</v>
      </c>
      <c r="D187" s="323"/>
      <c r="E187" s="323"/>
      <c r="F187" s="323"/>
      <c r="G187" s="323"/>
    </row>
    <row r="188" spans="1:7" x14ac:dyDescent="0.25">
      <c r="A188" s="313"/>
      <c r="B188" s="358"/>
      <c r="C188" s="323"/>
      <c r="D188" s="323"/>
      <c r="E188" s="323"/>
      <c r="F188" s="323"/>
      <c r="G188" s="323"/>
    </row>
    <row r="189" spans="1:7" x14ac:dyDescent="0.25">
      <c r="B189" s="318" t="s">
        <v>798</v>
      </c>
      <c r="C189" s="323"/>
      <c r="D189" s="323"/>
      <c r="E189" s="323"/>
      <c r="F189" s="323"/>
      <c r="G189" s="323"/>
    </row>
    <row r="190" spans="1:7" x14ac:dyDescent="0.25">
      <c r="A190" s="299" t="s">
        <v>799</v>
      </c>
      <c r="B190" s="318" t="s">
        <v>11</v>
      </c>
      <c r="C190" s="323">
        <v>195.89418477000001</v>
      </c>
      <c r="D190" s="323">
        <v>340</v>
      </c>
      <c r="E190" s="323">
        <v>0</v>
      </c>
      <c r="F190" s="361">
        <v>7.5194921039817694E-3</v>
      </c>
      <c r="G190" s="361">
        <v>0.28862478777589134</v>
      </c>
    </row>
    <row r="191" spans="1:7" x14ac:dyDescent="0.25">
      <c r="A191" s="299" t="s">
        <v>800</v>
      </c>
      <c r="B191" s="318" t="s">
        <v>12</v>
      </c>
      <c r="C191" s="323">
        <v>460.57317623</v>
      </c>
      <c r="D191" s="323">
        <v>131</v>
      </c>
      <c r="E191" s="323">
        <v>0</v>
      </c>
      <c r="F191" s="361">
        <v>1.7679321956563094E-2</v>
      </c>
      <c r="G191" s="361">
        <v>0.11120543293718166</v>
      </c>
    </row>
    <row r="192" spans="1:7" x14ac:dyDescent="0.25">
      <c r="A192" s="299" t="s">
        <v>801</v>
      </c>
      <c r="B192" s="318" t="s">
        <v>13</v>
      </c>
      <c r="C192" s="323">
        <v>3691.6356910999998</v>
      </c>
      <c r="D192" s="323">
        <v>333</v>
      </c>
      <c r="E192" s="323">
        <v>0</v>
      </c>
      <c r="F192" s="361">
        <v>0.14170520407533244</v>
      </c>
      <c r="G192" s="361">
        <v>0.28268251273344652</v>
      </c>
    </row>
    <row r="193" spans="1:7" x14ac:dyDescent="0.25">
      <c r="A193" s="299" t="s">
        <v>802</v>
      </c>
      <c r="B193" s="318" t="s">
        <v>14</v>
      </c>
      <c r="C193" s="323">
        <v>7417.3336816000001</v>
      </c>
      <c r="D193" s="323">
        <v>232</v>
      </c>
      <c r="E193" s="323">
        <v>0</v>
      </c>
      <c r="F193" s="361">
        <v>0.28471790582693579</v>
      </c>
      <c r="G193" s="361">
        <v>0.19694397283531409</v>
      </c>
    </row>
    <row r="194" spans="1:7" x14ac:dyDescent="0.25">
      <c r="A194" s="299" t="s">
        <v>803</v>
      </c>
      <c r="B194" s="318" t="s">
        <v>15</v>
      </c>
      <c r="C194" s="323">
        <v>6523.7833328999996</v>
      </c>
      <c r="D194" s="323">
        <v>93</v>
      </c>
      <c r="E194" s="323">
        <v>0</v>
      </c>
      <c r="F194" s="361">
        <v>0.25041854773497069</v>
      </c>
      <c r="G194" s="361">
        <v>7.8947368421052627E-2</v>
      </c>
    </row>
    <row r="195" spans="1:7" x14ac:dyDescent="0.25">
      <c r="A195" s="299" t="s">
        <v>804</v>
      </c>
      <c r="B195" s="318" t="s">
        <v>16</v>
      </c>
      <c r="C195" s="323">
        <v>7762.2980493999994</v>
      </c>
      <c r="D195" s="323">
        <v>49</v>
      </c>
      <c r="E195" s="323">
        <v>0</v>
      </c>
      <c r="F195" s="361">
        <v>0.29795952830221617</v>
      </c>
      <c r="G195" s="361">
        <v>4.1595925297113749E-2</v>
      </c>
    </row>
    <row r="196" spans="1:7" x14ac:dyDescent="0.25">
      <c r="A196" s="299" t="s">
        <v>1313</v>
      </c>
      <c r="B196" s="318" t="s">
        <v>1630</v>
      </c>
      <c r="C196" s="323" t="s">
        <v>466</v>
      </c>
      <c r="D196" s="323" t="s">
        <v>466</v>
      </c>
      <c r="E196" s="367"/>
      <c r="F196" s="361"/>
      <c r="G196" s="361"/>
    </row>
    <row r="197" spans="1:7" x14ac:dyDescent="0.25">
      <c r="A197" s="299" t="s">
        <v>1314</v>
      </c>
      <c r="B197" s="318" t="s">
        <v>1630</v>
      </c>
      <c r="C197" s="323" t="s">
        <v>466</v>
      </c>
      <c r="D197" s="323" t="s">
        <v>466</v>
      </c>
      <c r="E197" s="367"/>
      <c r="F197" s="361"/>
      <c r="G197" s="361"/>
    </row>
    <row r="198" spans="1:7" x14ac:dyDescent="0.25">
      <c r="A198" s="299" t="s">
        <v>1315</v>
      </c>
      <c r="B198" s="318" t="s">
        <v>1630</v>
      </c>
      <c r="C198" s="323" t="s">
        <v>466</v>
      </c>
      <c r="D198" s="323" t="s">
        <v>466</v>
      </c>
      <c r="E198" s="367"/>
      <c r="F198" s="361"/>
      <c r="G198" s="361"/>
    </row>
    <row r="199" spans="1:7" x14ac:dyDescent="0.25">
      <c r="A199" s="299" t="s">
        <v>1316</v>
      </c>
      <c r="B199" s="318" t="s">
        <v>1630</v>
      </c>
      <c r="C199" s="323" t="s">
        <v>466</v>
      </c>
      <c r="D199" s="323" t="s">
        <v>466</v>
      </c>
      <c r="E199" s="367"/>
      <c r="F199" s="361"/>
      <c r="G199" s="361"/>
    </row>
    <row r="200" spans="1:7" x14ac:dyDescent="0.25">
      <c r="A200" s="299" t="s">
        <v>1317</v>
      </c>
      <c r="B200" s="318" t="s">
        <v>1630</v>
      </c>
      <c r="C200" s="323" t="s">
        <v>466</v>
      </c>
      <c r="D200" s="323" t="s">
        <v>466</v>
      </c>
      <c r="E200" s="367"/>
      <c r="F200" s="361"/>
      <c r="G200" s="361"/>
    </row>
    <row r="201" spans="1:7" x14ac:dyDescent="0.25">
      <c r="A201" s="299" t="s">
        <v>1318</v>
      </c>
      <c r="B201" s="318" t="s">
        <v>1630</v>
      </c>
      <c r="C201" s="323" t="s">
        <v>466</v>
      </c>
      <c r="D201" s="323" t="s">
        <v>466</v>
      </c>
      <c r="E201" s="367"/>
      <c r="F201" s="361"/>
      <c r="G201" s="361"/>
    </row>
    <row r="202" spans="1:7" x14ac:dyDescent="0.25">
      <c r="A202" s="299" t="s">
        <v>1319</v>
      </c>
      <c r="B202" s="318" t="s">
        <v>1630</v>
      </c>
      <c r="C202" s="323" t="s">
        <v>466</v>
      </c>
      <c r="D202" s="323" t="s">
        <v>466</v>
      </c>
      <c r="E202" s="367"/>
      <c r="F202" s="361"/>
      <c r="G202" s="361"/>
    </row>
    <row r="203" spans="1:7" x14ac:dyDescent="0.25">
      <c r="A203" s="299" t="s">
        <v>1320</v>
      </c>
      <c r="B203" s="318" t="s">
        <v>1630</v>
      </c>
      <c r="C203" s="323" t="s">
        <v>466</v>
      </c>
      <c r="D203" s="323" t="s">
        <v>466</v>
      </c>
      <c r="E203" s="367"/>
      <c r="F203" s="361"/>
      <c r="G203" s="361"/>
    </row>
    <row r="204" spans="1:7" x14ac:dyDescent="0.25">
      <c r="A204" s="299" t="s">
        <v>1321</v>
      </c>
      <c r="B204" s="318" t="s">
        <v>1630</v>
      </c>
      <c r="C204" s="323" t="s">
        <v>466</v>
      </c>
      <c r="D204" s="323" t="s">
        <v>466</v>
      </c>
      <c r="E204" s="367"/>
      <c r="F204" s="361"/>
      <c r="G204" s="361"/>
    </row>
    <row r="205" spans="1:7" x14ac:dyDescent="0.25">
      <c r="A205" s="299" t="s">
        <v>1322</v>
      </c>
      <c r="B205" s="318" t="s">
        <v>1630</v>
      </c>
      <c r="C205" s="323" t="s">
        <v>466</v>
      </c>
      <c r="D205" s="323" t="s">
        <v>466</v>
      </c>
      <c r="E205" s="367"/>
      <c r="F205" s="361"/>
      <c r="G205" s="361"/>
    </row>
    <row r="206" spans="1:7" x14ac:dyDescent="0.25">
      <c r="A206" s="299" t="s">
        <v>1323</v>
      </c>
      <c r="B206" s="318" t="s">
        <v>1630</v>
      </c>
      <c r="C206" s="323" t="s">
        <v>466</v>
      </c>
      <c r="D206" s="323" t="s">
        <v>466</v>
      </c>
      <c r="E206" s="367"/>
      <c r="F206" s="361"/>
      <c r="G206" s="361"/>
    </row>
    <row r="207" spans="1:7" x14ac:dyDescent="0.25">
      <c r="A207" s="299" t="s">
        <v>1324</v>
      </c>
      <c r="B207" s="318" t="s">
        <v>1630</v>
      </c>
      <c r="C207" s="323" t="s">
        <v>466</v>
      </c>
      <c r="D207" s="323" t="s">
        <v>466</v>
      </c>
      <c r="E207" s="367"/>
      <c r="F207" s="361"/>
      <c r="G207" s="361"/>
    </row>
    <row r="208" spans="1:7" x14ac:dyDescent="0.25">
      <c r="A208" s="299" t="s">
        <v>1325</v>
      </c>
      <c r="B208" s="318" t="s">
        <v>1630</v>
      </c>
      <c r="C208" s="323" t="s">
        <v>466</v>
      </c>
      <c r="D208" s="323" t="s">
        <v>466</v>
      </c>
      <c r="E208" s="367"/>
      <c r="F208" s="361"/>
      <c r="G208" s="361"/>
    </row>
    <row r="209" spans="1:7" x14ac:dyDescent="0.25">
      <c r="A209" s="299" t="s">
        <v>1326</v>
      </c>
      <c r="B209" s="318" t="s">
        <v>1630</v>
      </c>
      <c r="C209" s="323" t="s">
        <v>466</v>
      </c>
      <c r="D209" s="323" t="s">
        <v>466</v>
      </c>
      <c r="E209" s="367"/>
      <c r="F209" s="361"/>
      <c r="G209" s="361"/>
    </row>
    <row r="210" spans="1:7" x14ac:dyDescent="0.25">
      <c r="A210" s="299" t="s">
        <v>1327</v>
      </c>
      <c r="B210" s="318" t="s">
        <v>1630</v>
      </c>
      <c r="C210" s="323" t="s">
        <v>466</v>
      </c>
      <c r="D210" s="323" t="s">
        <v>466</v>
      </c>
      <c r="E210" s="367"/>
      <c r="F210" s="361"/>
      <c r="G210" s="361"/>
    </row>
    <row r="211" spans="1:7" x14ac:dyDescent="0.25">
      <c r="A211" s="299" t="s">
        <v>1328</v>
      </c>
      <c r="B211" s="318" t="s">
        <v>1630</v>
      </c>
      <c r="C211" s="323" t="s">
        <v>466</v>
      </c>
      <c r="D211" s="323" t="s">
        <v>466</v>
      </c>
      <c r="E211" s="367"/>
      <c r="F211" s="361"/>
      <c r="G211" s="361"/>
    </row>
    <row r="212" spans="1:7" x14ac:dyDescent="0.25">
      <c r="A212" s="299" t="s">
        <v>1329</v>
      </c>
      <c r="B212" s="318" t="s">
        <v>1630</v>
      </c>
      <c r="C212" s="323" t="s">
        <v>466</v>
      </c>
      <c r="D212" s="323" t="s">
        <v>466</v>
      </c>
      <c r="E212" s="367"/>
      <c r="F212" s="361"/>
      <c r="G212" s="361"/>
    </row>
    <row r="213" spans="1:7" x14ac:dyDescent="0.25">
      <c r="A213" s="299" t="s">
        <v>1330</v>
      </c>
      <c r="B213" s="318" t="s">
        <v>1630</v>
      </c>
      <c r="C213" s="323" t="s">
        <v>466</v>
      </c>
      <c r="D213" s="323" t="s">
        <v>466</v>
      </c>
      <c r="E213" s="367"/>
      <c r="F213" s="361"/>
      <c r="G213" s="361"/>
    </row>
    <row r="214" spans="1:7" x14ac:dyDescent="0.25">
      <c r="A214" s="299" t="s">
        <v>805</v>
      </c>
      <c r="B214" s="328" t="s">
        <v>10</v>
      </c>
      <c r="C214" s="323">
        <v>26051.518115999999</v>
      </c>
      <c r="D214" s="323">
        <v>1178</v>
      </c>
      <c r="E214" s="323">
        <v>0</v>
      </c>
      <c r="F214" s="329">
        <v>0.99999999999999989</v>
      </c>
      <c r="G214" s="329">
        <v>1</v>
      </c>
    </row>
    <row r="215" spans="1:7" ht="15" customHeight="1" x14ac:dyDescent="0.25">
      <c r="A215" s="319"/>
      <c r="B215" s="320" t="s">
        <v>806</v>
      </c>
      <c r="C215" s="319" t="s">
        <v>793</v>
      </c>
      <c r="D215" s="319" t="s">
        <v>794</v>
      </c>
      <c r="E215" s="321"/>
      <c r="F215" s="319" t="s">
        <v>702</v>
      </c>
      <c r="G215" s="319" t="s">
        <v>795</v>
      </c>
    </row>
    <row r="216" spans="1:7" x14ac:dyDescent="0.25">
      <c r="A216" s="299" t="s">
        <v>807</v>
      </c>
      <c r="B216" s="299" t="s">
        <v>808</v>
      </c>
      <c r="C216" s="359" t="s">
        <v>466</v>
      </c>
      <c r="D216" s="359"/>
      <c r="E216" s="359"/>
      <c r="F216" s="359"/>
      <c r="G216" s="359"/>
    </row>
    <row r="217" spans="1:7" x14ac:dyDescent="0.25">
      <c r="C217" s="359"/>
      <c r="D217" s="359"/>
      <c r="E217" s="359"/>
      <c r="F217" s="359"/>
      <c r="G217" s="359"/>
    </row>
    <row r="218" spans="1:7" x14ac:dyDescent="0.25">
      <c r="B218" s="318" t="s">
        <v>809</v>
      </c>
      <c r="C218" s="359"/>
      <c r="D218" s="359"/>
      <c r="E218" s="359"/>
      <c r="F218" s="359"/>
      <c r="G218" s="359"/>
    </row>
    <row r="219" spans="1:7" x14ac:dyDescent="0.25">
      <c r="A219" s="299" t="s">
        <v>810</v>
      </c>
      <c r="B219" s="299" t="s">
        <v>811</v>
      </c>
      <c r="C219" s="359" t="s">
        <v>466</v>
      </c>
      <c r="D219" s="359" t="s">
        <v>466</v>
      </c>
      <c r="E219" s="359">
        <v>0</v>
      </c>
      <c r="F219" s="359" t="s">
        <v>2071</v>
      </c>
      <c r="G219" s="359" t="s">
        <v>2071</v>
      </c>
    </row>
    <row r="220" spans="1:7" x14ac:dyDescent="0.25">
      <c r="A220" s="299" t="s">
        <v>812</v>
      </c>
      <c r="B220" s="299" t="s">
        <v>813</v>
      </c>
      <c r="C220" s="359" t="s">
        <v>466</v>
      </c>
      <c r="D220" s="359" t="s">
        <v>466</v>
      </c>
      <c r="E220" s="359">
        <v>0</v>
      </c>
      <c r="F220" s="359" t="s">
        <v>2071</v>
      </c>
      <c r="G220" s="359" t="s">
        <v>2071</v>
      </c>
    </row>
    <row r="221" spans="1:7" x14ac:dyDescent="0.25">
      <c r="A221" s="299" t="s">
        <v>814</v>
      </c>
      <c r="B221" s="299" t="s">
        <v>815</v>
      </c>
      <c r="C221" s="359" t="s">
        <v>466</v>
      </c>
      <c r="D221" s="359" t="s">
        <v>466</v>
      </c>
      <c r="E221" s="359">
        <v>0</v>
      </c>
      <c r="F221" s="359" t="s">
        <v>2071</v>
      </c>
      <c r="G221" s="359" t="s">
        <v>2071</v>
      </c>
    </row>
    <row r="222" spans="1:7" x14ac:dyDescent="0.25">
      <c r="A222" s="299" t="s">
        <v>816</v>
      </c>
      <c r="B222" s="299" t="s">
        <v>817</v>
      </c>
      <c r="C222" s="359" t="s">
        <v>466</v>
      </c>
      <c r="D222" s="359" t="s">
        <v>466</v>
      </c>
      <c r="E222" s="359">
        <v>0</v>
      </c>
      <c r="F222" s="359" t="s">
        <v>2071</v>
      </c>
      <c r="G222" s="359" t="s">
        <v>2071</v>
      </c>
    </row>
    <row r="223" spans="1:7" x14ac:dyDescent="0.25">
      <c r="A223" s="299" t="s">
        <v>818</v>
      </c>
      <c r="B223" s="299" t="s">
        <v>819</v>
      </c>
      <c r="C223" s="359" t="s">
        <v>466</v>
      </c>
      <c r="D223" s="359" t="s">
        <v>466</v>
      </c>
      <c r="E223" s="359">
        <v>0</v>
      </c>
      <c r="F223" s="359" t="s">
        <v>2071</v>
      </c>
      <c r="G223" s="359" t="s">
        <v>2071</v>
      </c>
    </row>
    <row r="224" spans="1:7" x14ac:dyDescent="0.25">
      <c r="A224" s="299" t="s">
        <v>820</v>
      </c>
      <c r="B224" s="299" t="s">
        <v>821</v>
      </c>
      <c r="C224" s="359" t="s">
        <v>466</v>
      </c>
      <c r="D224" s="359" t="s">
        <v>466</v>
      </c>
      <c r="E224" s="359">
        <v>0</v>
      </c>
      <c r="F224" s="359" t="s">
        <v>2071</v>
      </c>
      <c r="G224" s="359" t="s">
        <v>2071</v>
      </c>
    </row>
    <row r="225" spans="1:7" x14ac:dyDescent="0.25">
      <c r="A225" s="299" t="s">
        <v>822</v>
      </c>
      <c r="B225" s="299" t="s">
        <v>823</v>
      </c>
      <c r="C225" s="359" t="s">
        <v>466</v>
      </c>
      <c r="D225" s="359" t="s">
        <v>466</v>
      </c>
      <c r="E225" s="359">
        <v>0</v>
      </c>
      <c r="F225" s="359" t="s">
        <v>2071</v>
      </c>
      <c r="G225" s="359" t="s">
        <v>2071</v>
      </c>
    </row>
    <row r="226" spans="1:7" x14ac:dyDescent="0.25">
      <c r="A226" s="299" t="s">
        <v>824</v>
      </c>
      <c r="B226" s="299" t="s">
        <v>825</v>
      </c>
      <c r="C226" s="359" t="s">
        <v>466</v>
      </c>
      <c r="D226" s="359" t="s">
        <v>466</v>
      </c>
      <c r="E226" s="359">
        <v>0</v>
      </c>
      <c r="F226" s="359" t="s">
        <v>2071</v>
      </c>
      <c r="G226" s="359" t="s">
        <v>2071</v>
      </c>
    </row>
    <row r="227" spans="1:7" x14ac:dyDescent="0.25">
      <c r="A227" s="299" t="s">
        <v>826</v>
      </c>
      <c r="B227" s="328" t="s">
        <v>10</v>
      </c>
      <c r="C227" s="359">
        <v>0</v>
      </c>
      <c r="D227" s="359">
        <v>0</v>
      </c>
      <c r="E227" s="359">
        <v>0</v>
      </c>
      <c r="F227" s="359">
        <v>0</v>
      </c>
      <c r="G227" s="359">
        <v>0</v>
      </c>
    </row>
    <row r="228" spans="1:7" x14ac:dyDescent="0.25">
      <c r="A228" s="299" t="s">
        <v>1331</v>
      </c>
      <c r="B228" s="373" t="s">
        <v>827</v>
      </c>
      <c r="C228" s="359" t="s">
        <v>466</v>
      </c>
      <c r="G228" s="299"/>
    </row>
    <row r="229" spans="1:7" x14ac:dyDescent="0.25">
      <c r="A229" s="299" t="s">
        <v>1332</v>
      </c>
      <c r="B229" s="373" t="s">
        <v>828</v>
      </c>
      <c r="C229" s="359" t="s">
        <v>466</v>
      </c>
      <c r="G229" s="299"/>
    </row>
    <row r="230" spans="1:7" x14ac:dyDescent="0.25">
      <c r="A230" s="299" t="s">
        <v>1333</v>
      </c>
      <c r="B230" s="373" t="s">
        <v>829</v>
      </c>
      <c r="C230" s="359" t="s">
        <v>466</v>
      </c>
      <c r="G230" s="299"/>
    </row>
    <row r="231" spans="1:7" x14ac:dyDescent="0.25">
      <c r="A231" s="299" t="s">
        <v>1334</v>
      </c>
      <c r="B231" s="373" t="s">
        <v>830</v>
      </c>
      <c r="C231" s="359" t="s">
        <v>466</v>
      </c>
      <c r="G231" s="299"/>
    </row>
    <row r="232" spans="1:7" x14ac:dyDescent="0.25">
      <c r="A232" s="299" t="s">
        <v>1335</v>
      </c>
      <c r="B232" s="373" t="s">
        <v>831</v>
      </c>
      <c r="C232" s="359" t="s">
        <v>466</v>
      </c>
      <c r="G232" s="299"/>
    </row>
    <row r="233" spans="1:7" x14ac:dyDescent="0.25">
      <c r="A233" s="299" t="s">
        <v>1336</v>
      </c>
      <c r="B233" s="373" t="s">
        <v>832</v>
      </c>
      <c r="C233" s="359" t="s">
        <v>466</v>
      </c>
      <c r="G233" s="299"/>
    </row>
    <row r="234" spans="1:7" x14ac:dyDescent="0.25">
      <c r="A234" s="299" t="s">
        <v>1337</v>
      </c>
      <c r="B234" s="328"/>
      <c r="C234" s="326"/>
      <c r="G234" s="299"/>
    </row>
    <row r="235" spans="1:7" x14ac:dyDescent="0.25">
      <c r="A235" s="299" t="s">
        <v>1338</v>
      </c>
      <c r="B235" s="328"/>
      <c r="C235" s="326"/>
      <c r="G235" s="299"/>
    </row>
    <row r="236" spans="1:7" x14ac:dyDescent="0.25">
      <c r="A236" s="299" t="s">
        <v>1339</v>
      </c>
      <c r="B236" s="328"/>
      <c r="C236" s="326"/>
      <c r="G236" s="299"/>
    </row>
    <row r="237" spans="1:7" ht="15" customHeight="1" x14ac:dyDescent="0.25">
      <c r="A237" s="319"/>
      <c r="B237" s="320" t="s">
        <v>833</v>
      </c>
      <c r="C237" s="319" t="s">
        <v>793</v>
      </c>
      <c r="D237" s="319" t="s">
        <v>794</v>
      </c>
      <c r="E237" s="321"/>
      <c r="F237" s="319" t="s">
        <v>702</v>
      </c>
      <c r="G237" s="319" t="s">
        <v>795</v>
      </c>
    </row>
    <row r="238" spans="1:7" x14ac:dyDescent="0.25">
      <c r="A238" s="299" t="s">
        <v>834</v>
      </c>
      <c r="B238" s="299" t="s">
        <v>808</v>
      </c>
      <c r="C238" s="359">
        <v>0</v>
      </c>
      <c r="D238" s="359"/>
      <c r="E238" s="359"/>
      <c r="F238" s="359"/>
      <c r="G238" s="359"/>
    </row>
    <row r="239" spans="1:7" x14ac:dyDescent="0.25">
      <c r="C239" s="359"/>
      <c r="D239" s="359"/>
      <c r="E239" s="359"/>
      <c r="F239" s="359"/>
      <c r="G239" s="359"/>
    </row>
    <row r="240" spans="1:7" x14ac:dyDescent="0.25">
      <c r="B240" s="318" t="s">
        <v>809</v>
      </c>
      <c r="C240" s="359"/>
      <c r="D240" s="359"/>
      <c r="E240" s="359"/>
      <c r="F240" s="359"/>
      <c r="G240" s="359"/>
    </row>
    <row r="241" spans="1:7" x14ac:dyDescent="0.25">
      <c r="A241" s="299" t="s">
        <v>835</v>
      </c>
      <c r="B241" s="299" t="s">
        <v>811</v>
      </c>
      <c r="C241" s="323">
        <v>26051.518115999999</v>
      </c>
      <c r="D241" s="359" t="s">
        <v>466</v>
      </c>
      <c r="E241" s="359">
        <v>0</v>
      </c>
      <c r="F241" s="354">
        <v>1</v>
      </c>
      <c r="G241" s="359" t="s">
        <v>2071</v>
      </c>
    </row>
    <row r="242" spans="1:7" x14ac:dyDescent="0.25">
      <c r="A242" s="299" t="s">
        <v>836</v>
      </c>
      <c r="B242" s="299" t="s">
        <v>813</v>
      </c>
      <c r="C242" s="323">
        <v>0</v>
      </c>
      <c r="D242" s="359" t="s">
        <v>466</v>
      </c>
      <c r="E242" s="359">
        <v>0</v>
      </c>
      <c r="F242" s="354">
        <v>0</v>
      </c>
      <c r="G242" s="359" t="s">
        <v>2071</v>
      </c>
    </row>
    <row r="243" spans="1:7" x14ac:dyDescent="0.25">
      <c r="A243" s="299" t="s">
        <v>837</v>
      </c>
      <c r="B243" s="299" t="s">
        <v>815</v>
      </c>
      <c r="C243" s="323">
        <v>0</v>
      </c>
      <c r="D243" s="359" t="s">
        <v>466</v>
      </c>
      <c r="E243" s="359">
        <v>0</v>
      </c>
      <c r="F243" s="354">
        <v>0</v>
      </c>
      <c r="G243" s="359" t="s">
        <v>2071</v>
      </c>
    </row>
    <row r="244" spans="1:7" x14ac:dyDescent="0.25">
      <c r="A244" s="299" t="s">
        <v>838</v>
      </c>
      <c r="B244" s="299" t="s">
        <v>817</v>
      </c>
      <c r="C244" s="323">
        <v>0</v>
      </c>
      <c r="D244" s="359" t="s">
        <v>466</v>
      </c>
      <c r="E244" s="359">
        <v>0</v>
      </c>
      <c r="F244" s="354">
        <v>0</v>
      </c>
      <c r="G244" s="359" t="s">
        <v>2071</v>
      </c>
    </row>
    <row r="245" spans="1:7" x14ac:dyDescent="0.25">
      <c r="A245" s="299" t="s">
        <v>839</v>
      </c>
      <c r="B245" s="299" t="s">
        <v>819</v>
      </c>
      <c r="C245" s="323">
        <v>0</v>
      </c>
      <c r="D245" s="359" t="s">
        <v>466</v>
      </c>
      <c r="E245" s="359">
        <v>0</v>
      </c>
      <c r="F245" s="354">
        <v>0</v>
      </c>
      <c r="G245" s="359" t="s">
        <v>2071</v>
      </c>
    </row>
    <row r="246" spans="1:7" x14ac:dyDescent="0.25">
      <c r="A246" s="299" t="s">
        <v>840</v>
      </c>
      <c r="B246" s="299" t="s">
        <v>821</v>
      </c>
      <c r="C246" s="323">
        <v>0</v>
      </c>
      <c r="D246" s="359" t="s">
        <v>466</v>
      </c>
      <c r="E246" s="359">
        <v>0</v>
      </c>
      <c r="F246" s="354">
        <v>0</v>
      </c>
      <c r="G246" s="359" t="s">
        <v>2071</v>
      </c>
    </row>
    <row r="247" spans="1:7" x14ac:dyDescent="0.25">
      <c r="A247" s="299" t="s">
        <v>841</v>
      </c>
      <c r="B247" s="299" t="s">
        <v>823</v>
      </c>
      <c r="C247" s="323">
        <v>0</v>
      </c>
      <c r="D247" s="359" t="s">
        <v>466</v>
      </c>
      <c r="E247" s="359">
        <v>0</v>
      </c>
      <c r="F247" s="354">
        <v>0</v>
      </c>
      <c r="G247" s="359" t="s">
        <v>2071</v>
      </c>
    </row>
    <row r="248" spans="1:7" x14ac:dyDescent="0.25">
      <c r="A248" s="299" t="s">
        <v>842</v>
      </c>
      <c r="B248" s="299" t="s">
        <v>825</v>
      </c>
      <c r="C248" s="323">
        <v>0</v>
      </c>
      <c r="D248" s="359" t="s">
        <v>466</v>
      </c>
      <c r="E248" s="359">
        <v>0</v>
      </c>
      <c r="F248" s="354">
        <v>0</v>
      </c>
      <c r="G248" s="359" t="s">
        <v>2071</v>
      </c>
    </row>
    <row r="249" spans="1:7" x14ac:dyDescent="0.25">
      <c r="A249" s="299" t="s">
        <v>843</v>
      </c>
      <c r="B249" s="328" t="s">
        <v>10</v>
      </c>
      <c r="C249" s="323">
        <v>26051.518115999999</v>
      </c>
      <c r="D249" s="359">
        <v>0</v>
      </c>
      <c r="E249" s="359">
        <v>0</v>
      </c>
      <c r="F249" s="354">
        <v>1</v>
      </c>
      <c r="G249" s="359">
        <v>0</v>
      </c>
    </row>
    <row r="250" spans="1:7" x14ac:dyDescent="0.25">
      <c r="A250" s="299" t="s">
        <v>844</v>
      </c>
      <c r="B250" s="343" t="s">
        <v>827</v>
      </c>
      <c r="C250" s="323">
        <v>0</v>
      </c>
      <c r="D250" s="359">
        <v>0</v>
      </c>
      <c r="E250" s="359">
        <v>0</v>
      </c>
      <c r="F250" s="354">
        <v>0</v>
      </c>
      <c r="G250" s="359" t="s">
        <v>2071</v>
      </c>
    </row>
    <row r="251" spans="1:7" x14ac:dyDescent="0.25">
      <c r="A251" s="299" t="s">
        <v>845</v>
      </c>
      <c r="B251" s="343" t="s">
        <v>828</v>
      </c>
      <c r="C251" s="323">
        <v>0</v>
      </c>
      <c r="D251" s="359">
        <v>0</v>
      </c>
      <c r="E251" s="359">
        <v>0</v>
      </c>
      <c r="F251" s="354">
        <v>0</v>
      </c>
      <c r="G251" s="359" t="s">
        <v>2071</v>
      </c>
    </row>
    <row r="252" spans="1:7" x14ac:dyDescent="0.25">
      <c r="A252" s="299" t="s">
        <v>846</v>
      </c>
      <c r="B252" s="343" t="s">
        <v>829</v>
      </c>
      <c r="C252" s="323">
        <v>0</v>
      </c>
      <c r="D252" s="359">
        <v>0</v>
      </c>
      <c r="E252" s="359">
        <v>0</v>
      </c>
      <c r="F252" s="354">
        <v>0</v>
      </c>
      <c r="G252" s="359" t="s">
        <v>2071</v>
      </c>
    </row>
    <row r="253" spans="1:7" x14ac:dyDescent="0.25">
      <c r="A253" s="299" t="s">
        <v>847</v>
      </c>
      <c r="B253" s="343" t="s">
        <v>830</v>
      </c>
      <c r="C253" s="323">
        <v>0</v>
      </c>
      <c r="D253" s="359">
        <v>0</v>
      </c>
      <c r="E253" s="359">
        <v>0</v>
      </c>
      <c r="F253" s="354">
        <v>0</v>
      </c>
      <c r="G253" s="359" t="s">
        <v>2071</v>
      </c>
    </row>
    <row r="254" spans="1:7" x14ac:dyDescent="0.25">
      <c r="A254" s="299" t="s">
        <v>848</v>
      </c>
      <c r="B254" s="343" t="s">
        <v>831</v>
      </c>
      <c r="C254" s="323">
        <v>0</v>
      </c>
      <c r="D254" s="359">
        <v>0</v>
      </c>
      <c r="E254" s="359">
        <v>0</v>
      </c>
      <c r="F254" s="354">
        <v>0</v>
      </c>
      <c r="G254" s="359" t="s">
        <v>2071</v>
      </c>
    </row>
    <row r="255" spans="1:7" x14ac:dyDescent="0.25">
      <c r="A255" s="299" t="s">
        <v>849</v>
      </c>
      <c r="B255" s="343" t="s">
        <v>832</v>
      </c>
      <c r="C255" s="323">
        <v>0</v>
      </c>
      <c r="D255" s="359">
        <v>0</v>
      </c>
      <c r="E255" s="359">
        <v>0</v>
      </c>
      <c r="F255" s="354">
        <v>0</v>
      </c>
      <c r="G255" s="359" t="s">
        <v>2071</v>
      </c>
    </row>
    <row r="256" spans="1:7" x14ac:dyDescent="0.25">
      <c r="A256" s="299" t="s">
        <v>1340</v>
      </c>
      <c r="B256" s="343"/>
      <c r="C256" s="323"/>
      <c r="F256" s="361"/>
      <c r="G256" s="299"/>
    </row>
    <row r="257" spans="1:7" x14ac:dyDescent="0.25">
      <c r="A257" s="299" t="s">
        <v>1341</v>
      </c>
      <c r="B257" s="343"/>
      <c r="C257" s="323"/>
      <c r="F257" s="361"/>
      <c r="G257" s="299"/>
    </row>
    <row r="258" spans="1:7" x14ac:dyDescent="0.25">
      <c r="A258" s="299" t="s">
        <v>1342</v>
      </c>
      <c r="B258" s="343"/>
      <c r="C258" s="323"/>
      <c r="F258" s="361"/>
      <c r="G258" s="299"/>
    </row>
    <row r="259" spans="1:7" ht="15" customHeight="1" x14ac:dyDescent="0.25">
      <c r="A259" s="319"/>
      <c r="B259" s="320" t="s">
        <v>850</v>
      </c>
      <c r="C259" s="319" t="s">
        <v>702</v>
      </c>
      <c r="D259" s="319"/>
      <c r="E259" s="321"/>
      <c r="F259" s="319"/>
      <c r="G259" s="319"/>
    </row>
    <row r="260" spans="1:7" x14ac:dyDescent="0.25">
      <c r="A260" s="299" t="s">
        <v>851</v>
      </c>
      <c r="B260" s="299" t="s">
        <v>852</v>
      </c>
      <c r="C260" s="325">
        <v>0</v>
      </c>
      <c r="E260" s="339"/>
      <c r="F260" s="339"/>
      <c r="G260" s="339"/>
    </row>
    <row r="261" spans="1:7" x14ac:dyDescent="0.25">
      <c r="A261" s="299" t="s">
        <v>853</v>
      </c>
      <c r="B261" s="299" t="s">
        <v>854</v>
      </c>
      <c r="C261" s="325">
        <v>0</v>
      </c>
      <c r="E261" s="339"/>
      <c r="F261" s="339"/>
    </row>
    <row r="262" spans="1:7" x14ac:dyDescent="0.25">
      <c r="A262" s="299" t="s">
        <v>855</v>
      </c>
      <c r="B262" s="299" t="s">
        <v>856</v>
      </c>
      <c r="C262" s="325">
        <v>0</v>
      </c>
      <c r="E262" s="339"/>
      <c r="F262" s="339"/>
    </row>
    <row r="263" spans="1:7" x14ac:dyDescent="0.25">
      <c r="A263" s="299" t="s">
        <v>857</v>
      </c>
      <c r="B263" s="299" t="s">
        <v>2086</v>
      </c>
      <c r="C263" s="325">
        <v>0</v>
      </c>
      <c r="E263" s="339"/>
      <c r="F263" s="339"/>
    </row>
    <row r="264" spans="1:7" x14ac:dyDescent="0.25">
      <c r="A264" s="299" t="s">
        <v>1343</v>
      </c>
      <c r="B264" s="299" t="s">
        <v>9</v>
      </c>
      <c r="C264" s="325">
        <v>1</v>
      </c>
      <c r="E264" s="339"/>
      <c r="F264" s="339"/>
    </row>
    <row r="265" spans="1:7" x14ac:dyDescent="0.25">
      <c r="A265" s="299" t="s">
        <v>858</v>
      </c>
      <c r="B265" s="343" t="s">
        <v>859</v>
      </c>
      <c r="C265" s="325">
        <v>1</v>
      </c>
      <c r="E265" s="339"/>
      <c r="F265" s="339"/>
    </row>
    <row r="266" spans="1:7" x14ac:dyDescent="0.25">
      <c r="A266" s="299" t="s">
        <v>860</v>
      </c>
      <c r="B266" s="343" t="s">
        <v>684</v>
      </c>
      <c r="C266" s="325">
        <v>0</v>
      </c>
      <c r="E266" s="339"/>
      <c r="F266" s="339"/>
    </row>
    <row r="267" spans="1:7" x14ac:dyDescent="0.25">
      <c r="A267" s="299" t="s">
        <v>861</v>
      </c>
      <c r="B267" s="343" t="s">
        <v>862</v>
      </c>
      <c r="C267" s="325">
        <v>0</v>
      </c>
      <c r="E267" s="339"/>
      <c r="F267" s="339"/>
    </row>
    <row r="268" spans="1:7" x14ac:dyDescent="0.25">
      <c r="A268" s="299" t="s">
        <v>863</v>
      </c>
      <c r="B268" s="343" t="s">
        <v>864</v>
      </c>
      <c r="C268" s="325">
        <v>0</v>
      </c>
      <c r="E268" s="339"/>
      <c r="F268" s="339"/>
    </row>
    <row r="269" spans="1:7" x14ac:dyDescent="0.25">
      <c r="A269" s="299" t="s">
        <v>865</v>
      </c>
      <c r="B269" s="343" t="s">
        <v>866</v>
      </c>
      <c r="C269" s="325">
        <v>0</v>
      </c>
      <c r="E269" s="339"/>
      <c r="F269" s="339"/>
    </row>
    <row r="270" spans="1:7" x14ac:dyDescent="0.25">
      <c r="A270" s="299" t="s">
        <v>1344</v>
      </c>
      <c r="B270" s="343"/>
      <c r="C270" s="325"/>
      <c r="E270" s="339"/>
      <c r="F270" s="339"/>
    </row>
    <row r="271" spans="1:7" x14ac:dyDescent="0.25">
      <c r="A271" s="299" t="s">
        <v>1345</v>
      </c>
      <c r="B271" s="343"/>
      <c r="C271" s="325"/>
      <c r="E271" s="339"/>
      <c r="F271" s="339"/>
    </row>
    <row r="272" spans="1:7" x14ac:dyDescent="0.25">
      <c r="A272" s="299" t="s">
        <v>1346</v>
      </c>
      <c r="B272" s="343"/>
      <c r="C272" s="325"/>
      <c r="E272" s="339"/>
      <c r="F272" s="339"/>
    </row>
    <row r="273" spans="1:7" x14ac:dyDescent="0.25">
      <c r="A273" s="299" t="s">
        <v>1347</v>
      </c>
      <c r="B273" s="343"/>
      <c r="C273" s="325"/>
      <c r="E273" s="339"/>
      <c r="F273" s="339"/>
    </row>
    <row r="274" spans="1:7" x14ac:dyDescent="0.25">
      <c r="A274" s="299" t="s">
        <v>1348</v>
      </c>
      <c r="B274" s="343"/>
      <c r="C274" s="325"/>
      <c r="E274" s="339"/>
      <c r="F274" s="339"/>
    </row>
    <row r="275" spans="1:7" x14ac:dyDescent="0.25">
      <c r="A275" s="299" t="s">
        <v>1349</v>
      </c>
      <c r="B275" s="343"/>
      <c r="C275" s="325"/>
      <c r="E275" s="339"/>
      <c r="F275" s="339"/>
    </row>
    <row r="276" spans="1:7" ht="15" customHeight="1" x14ac:dyDescent="0.25">
      <c r="A276" s="319"/>
      <c r="B276" s="320" t="s">
        <v>867</v>
      </c>
      <c r="C276" s="319" t="s">
        <v>702</v>
      </c>
      <c r="D276" s="319"/>
      <c r="E276" s="321"/>
      <c r="F276" s="319"/>
      <c r="G276" s="322"/>
    </row>
    <row r="277" spans="1:7" x14ac:dyDescent="0.25">
      <c r="A277" s="299" t="s">
        <v>868</v>
      </c>
      <c r="B277" s="299" t="s">
        <v>2099</v>
      </c>
      <c r="C277" s="325">
        <v>1</v>
      </c>
      <c r="E277" s="297"/>
      <c r="F277" s="297"/>
    </row>
    <row r="278" spans="1:7" x14ac:dyDescent="0.25">
      <c r="A278" s="299" t="s">
        <v>869</v>
      </c>
      <c r="B278" s="299" t="s">
        <v>870</v>
      </c>
      <c r="C278" s="325">
        <v>0</v>
      </c>
      <c r="E278" s="297"/>
      <c r="F278" s="297"/>
    </row>
    <row r="279" spans="1:7" x14ac:dyDescent="0.25">
      <c r="A279" s="299" t="s">
        <v>871</v>
      </c>
      <c r="B279" s="299" t="s">
        <v>9</v>
      </c>
      <c r="C279" s="325">
        <v>0</v>
      </c>
      <c r="E279" s="297"/>
      <c r="F279" s="297"/>
    </row>
    <row r="280" spans="1:7" x14ac:dyDescent="0.25">
      <c r="A280" s="299" t="s">
        <v>1350</v>
      </c>
      <c r="C280" s="325"/>
      <c r="E280" s="297"/>
      <c r="F280" s="297"/>
    </row>
    <row r="281" spans="1:7" x14ac:dyDescent="0.25">
      <c r="A281" s="299" t="s">
        <v>1351</v>
      </c>
      <c r="C281" s="325"/>
      <c r="E281" s="297"/>
      <c r="F281" s="297"/>
    </row>
    <row r="282" spans="1:7" x14ac:dyDescent="0.25">
      <c r="A282" s="299" t="s">
        <v>1352</v>
      </c>
      <c r="C282" s="325"/>
      <c r="E282" s="297"/>
      <c r="F282" s="297"/>
    </row>
    <row r="283" spans="1:7" x14ac:dyDescent="0.25">
      <c r="A283" s="299" t="s">
        <v>1353</v>
      </c>
      <c r="C283" s="325"/>
      <c r="E283" s="297"/>
      <c r="F283" s="297"/>
    </row>
    <row r="284" spans="1:7" x14ac:dyDescent="0.25">
      <c r="A284" s="299" t="s">
        <v>1354</v>
      </c>
      <c r="C284" s="325"/>
      <c r="E284" s="297"/>
      <c r="F284" s="297"/>
    </row>
    <row r="285" spans="1:7" x14ac:dyDescent="0.25">
      <c r="A285" s="299" t="s">
        <v>1355</v>
      </c>
      <c r="C285" s="325"/>
      <c r="E285" s="297"/>
      <c r="F285" s="297"/>
    </row>
    <row r="286" spans="1:7" x14ac:dyDescent="0.25">
      <c r="A286" s="425"/>
      <c r="B286" s="425" t="s">
        <v>1626</v>
      </c>
      <c r="C286" s="425" t="s">
        <v>457</v>
      </c>
      <c r="D286" s="425" t="s">
        <v>1627</v>
      </c>
      <c r="E286" s="425"/>
      <c r="F286" s="425" t="s">
        <v>702</v>
      </c>
      <c r="G286" s="425" t="s">
        <v>1628</v>
      </c>
    </row>
    <row r="287" spans="1:7" x14ac:dyDescent="0.25">
      <c r="A287" s="400" t="s">
        <v>1629</v>
      </c>
      <c r="B287" s="401" t="s">
        <v>159</v>
      </c>
      <c r="C287" s="433">
        <v>9139.2831912000001</v>
      </c>
      <c r="D287" s="433">
        <v>146</v>
      </c>
      <c r="E287" s="423"/>
      <c r="F287" s="421">
        <f>IF($C$305=0,"",IF(C287="[For completion]","",C287/$C$305))</f>
        <v>0.35081576246364499</v>
      </c>
      <c r="G287" s="421">
        <f>IF($D$305=0,"",IF(D287="[For completion]","",D287/$D$305))</f>
        <v>0.27915869980879543</v>
      </c>
    </row>
    <row r="288" spans="1:7" x14ac:dyDescent="0.25">
      <c r="A288" s="400" t="s">
        <v>1631</v>
      </c>
      <c r="B288" s="401" t="s">
        <v>1708</v>
      </c>
      <c r="C288" s="433">
        <v>2113.0866498999999</v>
      </c>
      <c r="D288" s="433">
        <v>69</v>
      </c>
      <c r="E288" s="423"/>
      <c r="F288" s="421">
        <f t="shared" ref="F288:F304" si="0">IF($C$305=0,"",IF(C288="[For completion]","",C288/$C$305))</f>
        <v>8.1111843098395503E-2</v>
      </c>
      <c r="G288" s="421">
        <f t="shared" ref="G288:G304" si="1">IF($D$305=0,"",IF(D288="[For completion]","",D288/$D$305))</f>
        <v>0.13193116634799235</v>
      </c>
    </row>
    <row r="289" spans="1:7" x14ac:dyDescent="0.25">
      <c r="A289" s="400" t="s">
        <v>1632</v>
      </c>
      <c r="B289" s="401" t="s">
        <v>1709</v>
      </c>
      <c r="C289" s="433">
        <v>5619.1388349999997</v>
      </c>
      <c r="D289" s="433">
        <v>127</v>
      </c>
      <c r="E289" s="423"/>
      <c r="F289" s="421">
        <f t="shared" si="0"/>
        <v>0.21569333541253038</v>
      </c>
      <c r="G289" s="421">
        <f t="shared" si="1"/>
        <v>0.24282982791586999</v>
      </c>
    </row>
    <row r="290" spans="1:7" x14ac:dyDescent="0.25">
      <c r="A290" s="400" t="s">
        <v>1633</v>
      </c>
      <c r="B290" s="401" t="s">
        <v>1710</v>
      </c>
      <c r="C290" s="433">
        <v>2111.7229042999998</v>
      </c>
      <c r="D290" s="433">
        <v>51</v>
      </c>
      <c r="E290" s="423"/>
      <c r="F290" s="421">
        <f t="shared" si="0"/>
        <v>8.1059495070387011E-2</v>
      </c>
      <c r="G290" s="421">
        <f t="shared" si="1"/>
        <v>9.7514340344168254E-2</v>
      </c>
    </row>
    <row r="291" spans="1:7" x14ac:dyDescent="0.25">
      <c r="A291" s="400" t="s">
        <v>1634</v>
      </c>
      <c r="B291" s="401" t="s">
        <v>1711</v>
      </c>
      <c r="C291" s="433">
        <v>942.35883812999998</v>
      </c>
      <c r="D291" s="433">
        <v>16</v>
      </c>
      <c r="E291" s="423"/>
      <c r="F291" s="421">
        <f t="shared" si="0"/>
        <v>3.6172895335079676E-2</v>
      </c>
      <c r="G291" s="421">
        <f t="shared" si="1"/>
        <v>3.0592734225621414E-2</v>
      </c>
    </row>
    <row r="292" spans="1:7" x14ac:dyDescent="0.25">
      <c r="A292" s="400" t="s">
        <v>1635</v>
      </c>
      <c r="B292" s="401" t="s">
        <v>1712</v>
      </c>
      <c r="C292" s="433">
        <v>68.155625749999999</v>
      </c>
      <c r="D292" s="433">
        <v>5</v>
      </c>
      <c r="E292" s="423"/>
      <c r="F292" s="421">
        <f t="shared" si="0"/>
        <v>2.6161863368776585E-3</v>
      </c>
      <c r="G292" s="421">
        <f t="shared" si="1"/>
        <v>9.5602294455066923E-3</v>
      </c>
    </row>
    <row r="293" spans="1:7" x14ac:dyDescent="0.25">
      <c r="A293" s="400" t="s">
        <v>1636</v>
      </c>
      <c r="B293" s="401" t="s">
        <v>1713</v>
      </c>
      <c r="C293" s="433">
        <v>373.87516429000004</v>
      </c>
      <c r="D293" s="433">
        <v>2</v>
      </c>
      <c r="E293" s="423"/>
      <c r="F293" s="421">
        <f t="shared" si="0"/>
        <v>1.435137724508953E-2</v>
      </c>
      <c r="G293" s="421">
        <f t="shared" si="1"/>
        <v>3.8240917782026767E-3</v>
      </c>
    </row>
    <row r="294" spans="1:7" x14ac:dyDescent="0.25">
      <c r="A294" s="400" t="s">
        <v>1637</v>
      </c>
      <c r="B294" s="401" t="s">
        <v>1719</v>
      </c>
      <c r="C294" s="433">
        <v>1781.7887257</v>
      </c>
      <c r="D294" s="433">
        <v>28</v>
      </c>
      <c r="E294" s="423"/>
      <c r="F294" s="421">
        <f t="shared" si="0"/>
        <v>6.8394813606109314E-2</v>
      </c>
      <c r="G294" s="421">
        <f t="shared" si="1"/>
        <v>5.3537284894837479E-2</v>
      </c>
    </row>
    <row r="295" spans="1:7" x14ac:dyDescent="0.25">
      <c r="A295" s="400" t="s">
        <v>1638</v>
      </c>
      <c r="B295" s="401" t="s">
        <v>1714</v>
      </c>
      <c r="C295" s="433">
        <v>307.42350479000004</v>
      </c>
      <c r="D295" s="433">
        <v>9</v>
      </c>
      <c r="E295" s="423"/>
      <c r="F295" s="421">
        <f t="shared" si="0"/>
        <v>1.1800598468815929E-2</v>
      </c>
      <c r="G295" s="421">
        <f t="shared" si="1"/>
        <v>1.7208413001912046E-2</v>
      </c>
    </row>
    <row r="296" spans="1:7" x14ac:dyDescent="0.25">
      <c r="A296" s="400" t="s">
        <v>1639</v>
      </c>
      <c r="B296" s="401" t="s">
        <v>1715</v>
      </c>
      <c r="C296" s="433">
        <v>1518.7367938</v>
      </c>
      <c r="D296" s="433">
        <v>35</v>
      </c>
      <c r="E296" s="423"/>
      <c r="F296" s="421">
        <f t="shared" si="0"/>
        <v>5.8297439214002697E-2</v>
      </c>
      <c r="G296" s="421">
        <f t="shared" si="1"/>
        <v>6.6921606118546847E-2</v>
      </c>
    </row>
    <row r="297" spans="1:7" x14ac:dyDescent="0.25">
      <c r="A297" s="400" t="s">
        <v>1640</v>
      </c>
      <c r="B297" s="401" t="s">
        <v>1716</v>
      </c>
      <c r="C297" s="433">
        <v>2060.9042474000003</v>
      </c>
      <c r="D297" s="433">
        <v>35</v>
      </c>
      <c r="E297" s="423"/>
      <c r="F297" s="421">
        <f t="shared" si="0"/>
        <v>7.910879658618665E-2</v>
      </c>
      <c r="G297" s="421">
        <f t="shared" si="1"/>
        <v>6.6921606118546847E-2</v>
      </c>
    </row>
    <row r="298" spans="1:7" x14ac:dyDescent="0.25">
      <c r="A298" s="400" t="s">
        <v>1641</v>
      </c>
      <c r="B298" s="401" t="s">
        <v>1717</v>
      </c>
      <c r="C298" s="433">
        <v>0</v>
      </c>
      <c r="D298" s="433">
        <v>0</v>
      </c>
      <c r="E298" s="423"/>
      <c r="F298" s="421">
        <f t="shared" si="0"/>
        <v>0</v>
      </c>
      <c r="G298" s="421">
        <f t="shared" si="1"/>
        <v>0</v>
      </c>
    </row>
    <row r="299" spans="1:7" x14ac:dyDescent="0.25">
      <c r="A299" s="400" t="s">
        <v>1642</v>
      </c>
      <c r="B299" s="401" t="s">
        <v>1718</v>
      </c>
      <c r="C299" s="433">
        <v>0</v>
      </c>
      <c r="D299" s="433">
        <v>0</v>
      </c>
      <c r="E299" s="423"/>
      <c r="F299" s="421">
        <f t="shared" si="0"/>
        <v>0</v>
      </c>
      <c r="G299" s="421">
        <f t="shared" si="1"/>
        <v>0</v>
      </c>
    </row>
    <row r="300" spans="1:7" x14ac:dyDescent="0.25">
      <c r="A300" s="400" t="s">
        <v>1643</v>
      </c>
      <c r="B300" s="401" t="s">
        <v>1767</v>
      </c>
      <c r="C300" s="433">
        <v>15.043635740000001</v>
      </c>
      <c r="D300" s="433">
        <v>0</v>
      </c>
      <c r="E300" s="423"/>
      <c r="F300" s="421">
        <f t="shared" ref="F300" si="2">IF($C$305=0,"",IF(C300="[For completion]","",C300/$C$305))</f>
        <v>5.7745716288068016E-4</v>
      </c>
      <c r="G300" s="421">
        <f t="shared" ref="G300" si="3">IF($D$305=0,"",IF(D300="[For completion]","",D300/$D$305))</f>
        <v>0</v>
      </c>
    </row>
    <row r="301" spans="1:7" x14ac:dyDescent="0.25">
      <c r="A301" s="400" t="s">
        <v>1644</v>
      </c>
      <c r="B301" s="318" t="s">
        <v>1630</v>
      </c>
      <c r="C301" s="323" t="s">
        <v>466</v>
      </c>
      <c r="D301" s="323" t="s">
        <v>466</v>
      </c>
      <c r="E301" s="423"/>
      <c r="F301" s="421"/>
      <c r="G301" s="421"/>
    </row>
    <row r="302" spans="1:7" x14ac:dyDescent="0.25">
      <c r="A302" s="400" t="s">
        <v>1645</v>
      </c>
      <c r="B302" s="318" t="s">
        <v>1630</v>
      </c>
      <c r="C302" s="323" t="s">
        <v>466</v>
      </c>
      <c r="D302" s="323" t="s">
        <v>466</v>
      </c>
      <c r="E302" s="423"/>
      <c r="F302" s="421"/>
      <c r="G302" s="421"/>
    </row>
    <row r="303" spans="1:7" x14ac:dyDescent="0.25">
      <c r="A303" s="400" t="s">
        <v>1646</v>
      </c>
      <c r="B303" s="318" t="s">
        <v>1630</v>
      </c>
      <c r="C303" s="323" t="s">
        <v>466</v>
      </c>
      <c r="D303" s="323" t="s">
        <v>466</v>
      </c>
      <c r="E303" s="423"/>
      <c r="F303" s="421"/>
      <c r="G303" s="421"/>
    </row>
    <row r="304" spans="1:7" x14ac:dyDescent="0.25">
      <c r="A304" s="400" t="s">
        <v>1647</v>
      </c>
      <c r="B304" s="401" t="s">
        <v>1648</v>
      </c>
      <c r="C304" s="400">
        <v>0</v>
      </c>
      <c r="D304" s="400">
        <v>0</v>
      </c>
      <c r="E304" s="423"/>
      <c r="F304" s="421">
        <f t="shared" si="0"/>
        <v>0</v>
      </c>
      <c r="G304" s="421">
        <f t="shared" si="1"/>
        <v>0</v>
      </c>
    </row>
    <row r="305" spans="1:7" x14ac:dyDescent="0.25">
      <c r="A305" s="400" t="s">
        <v>1649</v>
      </c>
      <c r="B305" s="401" t="s">
        <v>10</v>
      </c>
      <c r="C305" s="433">
        <f>SUM(C287:C304)</f>
        <v>26051.518115999999</v>
      </c>
      <c r="D305" s="400">
        <f>SUM(D287:D304)</f>
        <v>523</v>
      </c>
      <c r="E305" s="423"/>
      <c r="F305" s="406">
        <f>SUM(F287:F304)</f>
        <v>1</v>
      </c>
      <c r="G305" s="406">
        <f>SUM(G287:G304)</f>
        <v>0.99999999999999978</v>
      </c>
    </row>
    <row r="306" spans="1:7" x14ac:dyDescent="0.25">
      <c r="A306" s="400" t="s">
        <v>1650</v>
      </c>
      <c r="B306" s="330"/>
      <c r="C306" s="400"/>
      <c r="D306" s="400"/>
      <c r="E306" s="423"/>
      <c r="F306" s="423"/>
      <c r="G306" s="423"/>
    </row>
    <row r="307" spans="1:7" x14ac:dyDescent="0.25">
      <c r="A307" s="400" t="s">
        <v>1651</v>
      </c>
      <c r="B307" s="401"/>
      <c r="C307" s="400"/>
      <c r="D307" s="400"/>
      <c r="E307" s="423"/>
      <c r="F307" s="423"/>
      <c r="G307" s="423"/>
    </row>
    <row r="308" spans="1:7" x14ac:dyDescent="0.25">
      <c r="A308" s="400" t="s">
        <v>1652</v>
      </c>
      <c r="B308" s="401"/>
      <c r="C308" s="400"/>
      <c r="D308" s="400"/>
      <c r="E308" s="423"/>
      <c r="F308" s="423"/>
      <c r="G308" s="423"/>
    </row>
    <row r="309" spans="1:7" x14ac:dyDescent="0.25">
      <c r="A309" s="425"/>
      <c r="B309" s="425" t="s">
        <v>2570</v>
      </c>
      <c r="C309" s="425" t="s">
        <v>457</v>
      </c>
      <c r="D309" s="425" t="s">
        <v>1627</v>
      </c>
      <c r="E309" s="425"/>
      <c r="F309" s="425" t="s">
        <v>702</v>
      </c>
      <c r="G309" s="425" t="s">
        <v>1628</v>
      </c>
    </row>
    <row r="310" spans="1:7" x14ac:dyDescent="0.25">
      <c r="A310" s="400" t="s">
        <v>1653</v>
      </c>
      <c r="B310" s="401" t="s">
        <v>1726</v>
      </c>
      <c r="C310" s="433">
        <v>9139.2831912000001</v>
      </c>
      <c r="D310" s="433">
        <v>146</v>
      </c>
      <c r="E310" s="423"/>
      <c r="F310" s="421">
        <f>IF($C$328=0,"",IF(C310="[For completion]","",C310/$C$328))</f>
        <v>0.35081576246364499</v>
      </c>
      <c r="G310" s="421">
        <f>IF($D$328=0,"",IF(D310="[For completion]","",D310/$D$328))</f>
        <v>0.27915869980879543</v>
      </c>
    </row>
    <row r="311" spans="1:7" x14ac:dyDescent="0.25">
      <c r="A311" s="400" t="s">
        <v>1654</v>
      </c>
      <c r="B311" s="401" t="s">
        <v>1727</v>
      </c>
      <c r="C311" s="433">
        <v>2113.0866498999999</v>
      </c>
      <c r="D311" s="433">
        <v>69</v>
      </c>
      <c r="E311" s="423"/>
      <c r="F311" s="421">
        <f t="shared" ref="F311:F322" si="4">IF($C$328=0,"",IF(C311="[For completion]","",C311/$C$328))</f>
        <v>8.1111843098395503E-2</v>
      </c>
      <c r="G311" s="421">
        <f t="shared" ref="G311:G322" si="5">IF($D$328=0,"",IF(D311="[For completion]","",D311/$D$328))</f>
        <v>0.13193116634799235</v>
      </c>
    </row>
    <row r="312" spans="1:7" x14ac:dyDescent="0.25">
      <c r="A312" s="400" t="s">
        <v>1655</v>
      </c>
      <c r="B312" s="401" t="s">
        <v>1728</v>
      </c>
      <c r="C312" s="433">
        <v>5619.1388349999997</v>
      </c>
      <c r="D312" s="433">
        <v>127</v>
      </c>
      <c r="E312" s="423"/>
      <c r="F312" s="421">
        <f t="shared" si="4"/>
        <v>0.21569333541253038</v>
      </c>
      <c r="G312" s="421">
        <f t="shared" si="5"/>
        <v>0.24282982791586999</v>
      </c>
    </row>
    <row r="313" spans="1:7" x14ac:dyDescent="0.25">
      <c r="A313" s="400" t="s">
        <v>1656</v>
      </c>
      <c r="B313" s="401" t="s">
        <v>1749</v>
      </c>
      <c r="C313" s="433">
        <v>2111.7229042999998</v>
      </c>
      <c r="D313" s="433">
        <v>51</v>
      </c>
      <c r="E313" s="423"/>
      <c r="F313" s="421">
        <f t="shared" si="4"/>
        <v>8.1059495070387011E-2</v>
      </c>
      <c r="G313" s="421">
        <f t="shared" si="5"/>
        <v>9.7514340344168254E-2</v>
      </c>
    </row>
    <row r="314" spans="1:7" x14ac:dyDescent="0.25">
      <c r="A314" s="400" t="s">
        <v>1657</v>
      </c>
      <c r="B314" s="401" t="s">
        <v>1729</v>
      </c>
      <c r="C314" s="433">
        <v>942.35883812999998</v>
      </c>
      <c r="D314" s="433">
        <v>16</v>
      </c>
      <c r="E314" s="423"/>
      <c r="F314" s="421">
        <f t="shared" si="4"/>
        <v>3.6172895335079676E-2</v>
      </c>
      <c r="G314" s="421">
        <f t="shared" si="5"/>
        <v>3.0592734225621414E-2</v>
      </c>
    </row>
    <row r="315" spans="1:7" x14ac:dyDescent="0.25">
      <c r="A315" s="400" t="s">
        <v>1658</v>
      </c>
      <c r="B315" s="401" t="s">
        <v>1730</v>
      </c>
      <c r="C315" s="433">
        <v>68.155625749999999</v>
      </c>
      <c r="D315" s="433">
        <v>5</v>
      </c>
      <c r="E315" s="423"/>
      <c r="F315" s="421">
        <f t="shared" si="4"/>
        <v>2.6161863368776585E-3</v>
      </c>
      <c r="G315" s="421">
        <f t="shared" si="5"/>
        <v>9.5602294455066923E-3</v>
      </c>
    </row>
    <row r="316" spans="1:7" x14ac:dyDescent="0.25">
      <c r="A316" s="400" t="s">
        <v>1659</v>
      </c>
      <c r="B316" s="401" t="s">
        <v>1720</v>
      </c>
      <c r="C316" s="433">
        <v>373.87516429000004</v>
      </c>
      <c r="D316" s="433">
        <v>2</v>
      </c>
      <c r="E316" s="423"/>
      <c r="F316" s="421">
        <f t="shared" si="4"/>
        <v>1.435137724508953E-2</v>
      </c>
      <c r="G316" s="421">
        <f t="shared" si="5"/>
        <v>3.8240917782026767E-3</v>
      </c>
    </row>
    <row r="317" spans="1:7" x14ac:dyDescent="0.25">
      <c r="A317" s="400" t="s">
        <v>1660</v>
      </c>
      <c r="B317" s="401" t="s">
        <v>1750</v>
      </c>
      <c r="C317" s="433">
        <v>1781.7887257</v>
      </c>
      <c r="D317" s="433">
        <v>28</v>
      </c>
      <c r="E317" s="423"/>
      <c r="F317" s="421">
        <f t="shared" si="4"/>
        <v>6.8394813606109314E-2</v>
      </c>
      <c r="G317" s="421">
        <f t="shared" si="5"/>
        <v>5.3537284894837479E-2</v>
      </c>
    </row>
    <row r="318" spans="1:7" x14ac:dyDescent="0.25">
      <c r="A318" s="400" t="s">
        <v>1661</v>
      </c>
      <c r="B318" s="401" t="s">
        <v>1751</v>
      </c>
      <c r="C318" s="433">
        <v>307.42350479000004</v>
      </c>
      <c r="D318" s="433">
        <v>9</v>
      </c>
      <c r="E318" s="423"/>
      <c r="F318" s="421">
        <f t="shared" si="4"/>
        <v>1.1800598468815929E-2</v>
      </c>
      <c r="G318" s="421">
        <f t="shared" si="5"/>
        <v>1.7208413001912046E-2</v>
      </c>
    </row>
    <row r="319" spans="1:7" x14ac:dyDescent="0.25">
      <c r="A319" s="400" t="s">
        <v>1662</v>
      </c>
      <c r="B319" s="401" t="s">
        <v>1752</v>
      </c>
      <c r="C319" s="433">
        <v>1518.7367938</v>
      </c>
      <c r="D319" s="433">
        <v>35</v>
      </c>
      <c r="E319" s="423"/>
      <c r="F319" s="421">
        <f t="shared" si="4"/>
        <v>5.8297439214002697E-2</v>
      </c>
      <c r="G319" s="421">
        <f t="shared" si="5"/>
        <v>6.6921606118546847E-2</v>
      </c>
    </row>
    <row r="320" spans="1:7" x14ac:dyDescent="0.25">
      <c r="A320" s="400" t="s">
        <v>1663</v>
      </c>
      <c r="B320" s="401" t="s">
        <v>1753</v>
      </c>
      <c r="C320" s="433">
        <v>2060.9042474000003</v>
      </c>
      <c r="D320" s="433">
        <v>35</v>
      </c>
      <c r="E320" s="423"/>
      <c r="F320" s="421">
        <f t="shared" si="4"/>
        <v>7.910879658618665E-2</v>
      </c>
      <c r="G320" s="421">
        <f t="shared" si="5"/>
        <v>6.6921606118546847E-2</v>
      </c>
    </row>
    <row r="321" spans="1:7" x14ac:dyDescent="0.25">
      <c r="A321" s="400" t="s">
        <v>1664</v>
      </c>
      <c r="B321" s="401" t="s">
        <v>1754</v>
      </c>
      <c r="C321" s="433">
        <v>0</v>
      </c>
      <c r="D321" s="433">
        <v>0</v>
      </c>
      <c r="E321" s="423"/>
      <c r="F321" s="421">
        <f t="shared" si="4"/>
        <v>0</v>
      </c>
      <c r="G321" s="421">
        <f t="shared" si="5"/>
        <v>0</v>
      </c>
    </row>
    <row r="322" spans="1:7" x14ac:dyDescent="0.25">
      <c r="A322" s="400" t="s">
        <v>1665</v>
      </c>
      <c r="B322" s="401" t="s">
        <v>1755</v>
      </c>
      <c r="C322" s="433">
        <v>0</v>
      </c>
      <c r="D322" s="433">
        <v>0</v>
      </c>
      <c r="E322" s="423"/>
      <c r="F322" s="421">
        <f t="shared" si="4"/>
        <v>0</v>
      </c>
      <c r="G322" s="421">
        <f t="shared" si="5"/>
        <v>0</v>
      </c>
    </row>
    <row r="323" spans="1:7" x14ac:dyDescent="0.25">
      <c r="A323" s="400" t="s">
        <v>1666</v>
      </c>
      <c r="B323" s="401" t="s">
        <v>1721</v>
      </c>
      <c r="C323" s="433">
        <v>15.043635740000001</v>
      </c>
      <c r="D323" s="433">
        <v>0</v>
      </c>
      <c r="E323" s="423"/>
      <c r="F323" s="421">
        <f t="shared" ref="F323" si="6">IF($C$328=0,"",IF(C323="[For completion]","",C323/$C$328))</f>
        <v>5.7745716288068016E-4</v>
      </c>
      <c r="G323" s="421">
        <f t="shared" ref="G323" si="7">IF($D$328=0,"",IF(D323="[For completion]","",D323/$D$328))</f>
        <v>0</v>
      </c>
    </row>
    <row r="324" spans="1:7" x14ac:dyDescent="0.25">
      <c r="A324" s="400" t="s">
        <v>1667</v>
      </c>
      <c r="B324" s="401" t="s">
        <v>1630</v>
      </c>
      <c r="C324" s="323" t="s">
        <v>466</v>
      </c>
      <c r="D324" s="323" t="s">
        <v>466</v>
      </c>
      <c r="E324" s="423"/>
      <c r="F324" s="423"/>
      <c r="G324" s="423"/>
    </row>
    <row r="325" spans="1:7" x14ac:dyDescent="0.25">
      <c r="A325" s="400" t="s">
        <v>1668</v>
      </c>
      <c r="B325" s="401" t="s">
        <v>1630</v>
      </c>
      <c r="C325" s="323" t="s">
        <v>466</v>
      </c>
      <c r="D325" s="323" t="s">
        <v>466</v>
      </c>
      <c r="E325" s="423"/>
      <c r="F325" s="423"/>
      <c r="G325" s="423"/>
    </row>
    <row r="326" spans="1:7" x14ac:dyDescent="0.25">
      <c r="A326" s="400" t="s">
        <v>1669</v>
      </c>
      <c r="B326" s="401" t="s">
        <v>1630</v>
      </c>
      <c r="C326" s="323" t="s">
        <v>466</v>
      </c>
      <c r="D326" s="323" t="s">
        <v>466</v>
      </c>
      <c r="E326" s="423"/>
      <c r="F326" s="423"/>
      <c r="G326" s="423"/>
    </row>
    <row r="327" spans="1:7" x14ac:dyDescent="0.25">
      <c r="A327" s="400" t="s">
        <v>1670</v>
      </c>
      <c r="B327" s="401" t="s">
        <v>1648</v>
      </c>
      <c r="C327" s="400">
        <v>0</v>
      </c>
      <c r="D327" s="400">
        <v>0</v>
      </c>
      <c r="E327" s="423"/>
      <c r="F327" s="421">
        <f t="shared" ref="F327" si="8">IF($C$328=0,"",IF(C327="[For completion]","",C327/$C$328))</f>
        <v>0</v>
      </c>
      <c r="G327" s="421">
        <f t="shared" ref="G327" si="9">IF($D$328=0,"",IF(D327="[For completion]","",D327/$D$328))</f>
        <v>0</v>
      </c>
    </row>
    <row r="328" spans="1:7" x14ac:dyDescent="0.25">
      <c r="A328" s="400" t="s">
        <v>1671</v>
      </c>
      <c r="B328" s="401" t="s">
        <v>10</v>
      </c>
      <c r="C328" s="433">
        <f>SUM(C310:C327)</f>
        <v>26051.518115999999</v>
      </c>
      <c r="D328" s="400">
        <f>SUM(D310:D327)</f>
        <v>523</v>
      </c>
      <c r="E328" s="423"/>
      <c r="F328" s="406">
        <f>SUM(F310:F327)</f>
        <v>1</v>
      </c>
      <c r="G328" s="406">
        <f>SUM(G310:G327)</f>
        <v>0.99999999999999978</v>
      </c>
    </row>
    <row r="329" spans="1:7" x14ac:dyDescent="0.25">
      <c r="A329" s="400" t="s">
        <v>1672</v>
      </c>
      <c r="B329" s="401"/>
      <c r="C329" s="400"/>
      <c r="D329" s="400"/>
      <c r="E329" s="423"/>
      <c r="F329" s="423"/>
      <c r="G329" s="423"/>
    </row>
    <row r="330" spans="1:7" x14ac:dyDescent="0.25">
      <c r="A330" s="400" t="s">
        <v>1673</v>
      </c>
      <c r="B330" s="401"/>
      <c r="C330" s="400"/>
      <c r="D330" s="400"/>
      <c r="E330" s="423"/>
      <c r="F330" s="423"/>
      <c r="G330" s="423"/>
    </row>
    <row r="331" spans="1:7" x14ac:dyDescent="0.25">
      <c r="A331" s="400" t="s">
        <v>1674</v>
      </c>
      <c r="B331" s="401"/>
      <c r="C331" s="400"/>
      <c r="D331" s="400"/>
      <c r="E331" s="423"/>
      <c r="F331" s="423"/>
      <c r="G331" s="423"/>
    </row>
    <row r="332" spans="1:7" x14ac:dyDescent="0.25">
      <c r="A332" s="425"/>
      <c r="B332" s="425" t="s">
        <v>1675</v>
      </c>
      <c r="C332" s="425" t="s">
        <v>457</v>
      </c>
      <c r="D332" s="425" t="s">
        <v>1627</v>
      </c>
      <c r="E332" s="425"/>
      <c r="F332" s="425" t="s">
        <v>702</v>
      </c>
      <c r="G332" s="425" t="s">
        <v>1628</v>
      </c>
    </row>
    <row r="333" spans="1:7" x14ac:dyDescent="0.25">
      <c r="A333" s="400" t="s">
        <v>1676</v>
      </c>
      <c r="B333" s="401" t="s">
        <v>1677</v>
      </c>
      <c r="C333" s="433">
        <v>287.13394129</v>
      </c>
      <c r="D333" s="433">
        <v>11</v>
      </c>
      <c r="E333" s="423"/>
      <c r="F333" s="421">
        <f>IF($C$343=0,"",IF(C333="[For completion]","",C333/$C$343))</f>
        <v>1.1021773856428888E-2</v>
      </c>
      <c r="G333" s="421">
        <f>IF($D$343=0,"",IF(D333="[For completion]","",D333/$D$343))</f>
        <v>2.1032504780114723E-2</v>
      </c>
    </row>
    <row r="334" spans="1:7" x14ac:dyDescent="0.25">
      <c r="A334" s="400" t="s">
        <v>1678</v>
      </c>
      <c r="B334" s="401" t="s">
        <v>1679</v>
      </c>
      <c r="C334" s="433">
        <v>517.72384629999999</v>
      </c>
      <c r="D334" s="433">
        <v>18</v>
      </c>
      <c r="E334" s="423"/>
      <c r="F334" s="421">
        <f t="shared" ref="F334:F342" si="10">IF($C$343=0,"",IF(C334="[For completion]","",C334/$C$343))</f>
        <v>1.9873077799033016E-2</v>
      </c>
      <c r="G334" s="421">
        <f t="shared" ref="G334:G342" si="11">IF($D$343=0,"",IF(D334="[For completion]","",D334/$D$343))</f>
        <v>3.4416826003824091E-2</v>
      </c>
    </row>
    <row r="335" spans="1:7" x14ac:dyDescent="0.25">
      <c r="A335" s="400" t="s">
        <v>1680</v>
      </c>
      <c r="B335" s="401" t="s">
        <v>2571</v>
      </c>
      <c r="C335" s="433">
        <v>2028.8836624</v>
      </c>
      <c r="D335" s="433">
        <v>33</v>
      </c>
      <c r="E335" s="423"/>
      <c r="F335" s="421">
        <f t="shared" si="10"/>
        <v>7.7879671095347491E-2</v>
      </c>
      <c r="G335" s="421">
        <f t="shared" si="11"/>
        <v>6.3097514340344163E-2</v>
      </c>
    </row>
    <row r="336" spans="1:7" x14ac:dyDescent="0.25">
      <c r="A336" s="400" t="s">
        <v>1682</v>
      </c>
      <c r="B336" s="401" t="s">
        <v>1683</v>
      </c>
      <c r="C336" s="433">
        <v>3850.9781489000002</v>
      </c>
      <c r="D336" s="433">
        <v>50</v>
      </c>
      <c r="E336" s="423"/>
      <c r="F336" s="421">
        <f t="shared" si="10"/>
        <v>0.14782164063410624</v>
      </c>
      <c r="G336" s="421">
        <f t="shared" si="11"/>
        <v>9.5602294455066919E-2</v>
      </c>
    </row>
    <row r="337" spans="1:7" x14ac:dyDescent="0.25">
      <c r="A337" s="400" t="s">
        <v>1684</v>
      </c>
      <c r="B337" s="401" t="s">
        <v>1685</v>
      </c>
      <c r="C337" s="433">
        <v>5295.4106543999997</v>
      </c>
      <c r="D337" s="433">
        <v>59</v>
      </c>
      <c r="E337" s="423"/>
      <c r="F337" s="421">
        <f t="shared" si="10"/>
        <v>0.2032668741546424</v>
      </c>
      <c r="G337" s="421">
        <f t="shared" si="11"/>
        <v>0.11281070745697896</v>
      </c>
    </row>
    <row r="338" spans="1:7" x14ac:dyDescent="0.25">
      <c r="A338" s="400" t="s">
        <v>1686</v>
      </c>
      <c r="B338" s="401" t="s">
        <v>1687</v>
      </c>
      <c r="C338" s="433">
        <v>947.59994648999998</v>
      </c>
      <c r="D338" s="433">
        <v>31</v>
      </c>
      <c r="E338" s="423"/>
      <c r="F338" s="421">
        <f t="shared" si="10"/>
        <v>3.6374077789808952E-2</v>
      </c>
      <c r="G338" s="421">
        <f t="shared" si="11"/>
        <v>5.9273422562141492E-2</v>
      </c>
    </row>
    <row r="339" spans="1:7" x14ac:dyDescent="0.25">
      <c r="A339" s="400" t="s">
        <v>1688</v>
      </c>
      <c r="B339" s="401" t="s">
        <v>1689</v>
      </c>
      <c r="C339" s="433">
        <v>469.11644712999998</v>
      </c>
      <c r="D339" s="433">
        <v>8</v>
      </c>
      <c r="E339" s="423"/>
      <c r="F339" s="421">
        <f t="shared" si="10"/>
        <v>1.8007259501850857E-2</v>
      </c>
      <c r="G339" s="421">
        <f t="shared" si="11"/>
        <v>1.5296367112810707E-2</v>
      </c>
    </row>
    <row r="340" spans="1:7" x14ac:dyDescent="0.25">
      <c r="A340" s="400" t="s">
        <v>1690</v>
      </c>
      <c r="B340" s="401" t="s">
        <v>1691</v>
      </c>
      <c r="C340" s="433">
        <v>1251.767433</v>
      </c>
      <c r="D340" s="433">
        <v>82</v>
      </c>
      <c r="E340" s="423"/>
      <c r="F340" s="421">
        <f t="shared" si="10"/>
        <v>4.8049692437558571E-2</v>
      </c>
      <c r="G340" s="421">
        <f t="shared" si="11"/>
        <v>0.15678776290630975</v>
      </c>
    </row>
    <row r="341" spans="1:7" x14ac:dyDescent="0.25">
      <c r="A341" s="400" t="s">
        <v>1692</v>
      </c>
      <c r="B341" s="401" t="s">
        <v>1693</v>
      </c>
      <c r="C341" s="433">
        <v>10469.401578000001</v>
      </c>
      <c r="D341" s="433">
        <v>216</v>
      </c>
      <c r="E341" s="423"/>
      <c r="F341" s="421">
        <f t="shared" si="10"/>
        <v>0.40187299378972613</v>
      </c>
      <c r="G341" s="421">
        <f t="shared" si="11"/>
        <v>0.4130019120458891</v>
      </c>
    </row>
    <row r="342" spans="1:7" x14ac:dyDescent="0.25">
      <c r="A342" s="400" t="s">
        <v>1694</v>
      </c>
      <c r="B342" s="400" t="s">
        <v>1648</v>
      </c>
      <c r="C342" s="433">
        <v>933.50245798000003</v>
      </c>
      <c r="D342" s="433">
        <v>15</v>
      </c>
      <c r="E342"/>
      <c r="F342" s="421">
        <f t="shared" si="10"/>
        <v>3.5832938941497409E-2</v>
      </c>
      <c r="G342" s="421">
        <f t="shared" si="11"/>
        <v>2.8680688336520075E-2</v>
      </c>
    </row>
    <row r="343" spans="1:7" x14ac:dyDescent="0.25">
      <c r="A343" s="400" t="s">
        <v>1695</v>
      </c>
      <c r="B343" s="401" t="s">
        <v>10</v>
      </c>
      <c r="C343" s="433">
        <f>SUM(C333:C342)</f>
        <v>26051.518115890001</v>
      </c>
      <c r="D343" s="433">
        <f>SUM(D333:E342)</f>
        <v>523</v>
      </c>
      <c r="E343" s="423"/>
      <c r="F343" s="406">
        <f>SUM(F333:F342)</f>
        <v>0.99999999999999989</v>
      </c>
      <c r="G343" s="406">
        <f>SUM(G333:G342)</f>
        <v>0.99999999999999989</v>
      </c>
    </row>
    <row r="344" spans="1:7" x14ac:dyDescent="0.25">
      <c r="A344" s="400" t="s">
        <v>1696</v>
      </c>
      <c r="B344" s="401"/>
      <c r="C344" s="400"/>
      <c r="D344" s="400"/>
      <c r="E344" s="423"/>
      <c r="F344" s="423"/>
      <c r="G344" s="423"/>
    </row>
    <row r="345" spans="1:7" x14ac:dyDescent="0.25">
      <c r="A345" s="425"/>
      <c r="B345" s="425" t="s">
        <v>1697</v>
      </c>
      <c r="C345" s="425" t="s">
        <v>457</v>
      </c>
      <c r="D345" s="425" t="s">
        <v>1627</v>
      </c>
      <c r="E345" s="425"/>
      <c r="F345" s="425" t="s">
        <v>702</v>
      </c>
      <c r="G345" s="425" t="s">
        <v>1628</v>
      </c>
    </row>
    <row r="346" spans="1:7" x14ac:dyDescent="0.25">
      <c r="A346" s="400" t="s">
        <v>2328</v>
      </c>
      <c r="B346" s="401" t="s">
        <v>1698</v>
      </c>
      <c r="C346" s="433">
        <v>581.90398311000001</v>
      </c>
      <c r="D346" s="433">
        <v>13</v>
      </c>
      <c r="E346" s="423"/>
      <c r="F346" s="421">
        <f>IF($C$353=0,"",IF(C346="[For completion]","",C346/$C$353))</f>
        <v>2.2336663088869415E-2</v>
      </c>
      <c r="G346" s="421">
        <f>IF($D$353=0,"",IF(D346="[For completion]","",D346/$D$353))</f>
        <v>2.4856596558317401E-2</v>
      </c>
    </row>
    <row r="347" spans="1:7" x14ac:dyDescent="0.25">
      <c r="A347" s="400" t="s">
        <v>2329</v>
      </c>
      <c r="B347" s="428" t="s">
        <v>1699</v>
      </c>
      <c r="C347" s="433">
        <v>13.656376659999999</v>
      </c>
      <c r="D347" s="433">
        <v>1</v>
      </c>
      <c r="E347" s="423"/>
      <c r="F347" s="421">
        <f t="shared" ref="F347:F352" si="12">IF($C$353=0,"",IF(C347="[For completion]","",C347/$C$353))</f>
        <v>5.2420655868144663E-4</v>
      </c>
      <c r="G347" s="421">
        <f t="shared" ref="G347:G352" si="13">IF($D$353=0,"",IF(D347="[For completion]","",D347/$D$353))</f>
        <v>1.9120458891013384E-3</v>
      </c>
    </row>
    <row r="348" spans="1:7" x14ac:dyDescent="0.25">
      <c r="A348" s="400" t="s">
        <v>2330</v>
      </c>
      <c r="B348" s="401" t="s">
        <v>1700</v>
      </c>
      <c r="C348" s="433">
        <v>0</v>
      </c>
      <c r="D348" s="433">
        <v>0</v>
      </c>
      <c r="E348" s="423"/>
      <c r="F348" s="421">
        <f t="shared" si="12"/>
        <v>0</v>
      </c>
      <c r="G348" s="421">
        <f t="shared" si="13"/>
        <v>0</v>
      </c>
    </row>
    <row r="349" spans="1:7" x14ac:dyDescent="0.25">
      <c r="A349" s="400" t="s">
        <v>2331</v>
      </c>
      <c r="B349" s="401" t="s">
        <v>1701</v>
      </c>
      <c r="C349" s="433">
        <v>5190.2126671999995</v>
      </c>
      <c r="D349" s="433">
        <v>135</v>
      </c>
      <c r="E349" s="423"/>
      <c r="F349" s="421">
        <f t="shared" si="12"/>
        <v>0.19922879903180443</v>
      </c>
      <c r="G349" s="421">
        <f t="shared" si="13"/>
        <v>0.25812619502868067</v>
      </c>
    </row>
    <row r="350" spans="1:7" x14ac:dyDescent="0.25">
      <c r="A350" s="400" t="s">
        <v>2332</v>
      </c>
      <c r="B350" s="401" t="s">
        <v>1702</v>
      </c>
      <c r="C350" s="433">
        <v>20265.745089</v>
      </c>
      <c r="D350" s="433">
        <v>374</v>
      </c>
      <c r="E350" s="423"/>
      <c r="F350" s="421">
        <f t="shared" si="12"/>
        <v>0.77791033132064469</v>
      </c>
      <c r="G350" s="421">
        <f t="shared" si="13"/>
        <v>0.71510516252390055</v>
      </c>
    </row>
    <row r="351" spans="1:7" x14ac:dyDescent="0.25">
      <c r="A351" s="400" t="s">
        <v>2333</v>
      </c>
      <c r="B351" s="401" t="s">
        <v>1703</v>
      </c>
      <c r="C351" s="433">
        <v>0</v>
      </c>
      <c r="D351" s="433">
        <v>0</v>
      </c>
      <c r="E351" s="423"/>
      <c r="F351" s="421">
        <f t="shared" si="12"/>
        <v>0</v>
      </c>
      <c r="G351" s="421">
        <f t="shared" si="13"/>
        <v>0</v>
      </c>
    </row>
    <row r="352" spans="1:7" x14ac:dyDescent="0.25">
      <c r="A352" s="400" t="s">
        <v>2334</v>
      </c>
      <c r="B352" s="401" t="s">
        <v>1555</v>
      </c>
      <c r="C352" s="433">
        <v>0</v>
      </c>
      <c r="D352" s="433">
        <v>0</v>
      </c>
      <c r="E352" s="423"/>
      <c r="F352" s="421">
        <f t="shared" si="12"/>
        <v>0</v>
      </c>
      <c r="G352" s="421">
        <f t="shared" si="13"/>
        <v>0</v>
      </c>
    </row>
    <row r="353" spans="1:7" x14ac:dyDescent="0.25">
      <c r="A353" s="400" t="s">
        <v>2335</v>
      </c>
      <c r="B353" s="401" t="s">
        <v>10</v>
      </c>
      <c r="C353" s="433">
        <f>SUM(C346:C352)</f>
        <v>26051.518115970001</v>
      </c>
      <c r="D353" s="433">
        <f>SUM(D346:D352)</f>
        <v>523</v>
      </c>
      <c r="E353" s="423"/>
      <c r="F353" s="406">
        <f>SUM(F346:F352)</f>
        <v>1</v>
      </c>
      <c r="G353" s="406">
        <f>SUM(G346:G352)</f>
        <v>1</v>
      </c>
    </row>
    <row r="354" spans="1:7" x14ac:dyDescent="0.25">
      <c r="A354" s="400" t="s">
        <v>1704</v>
      </c>
      <c r="B354" s="401"/>
      <c r="C354" s="400"/>
      <c r="D354" s="400"/>
      <c r="E354" s="423"/>
      <c r="F354" s="423"/>
      <c r="G354" s="423"/>
    </row>
    <row r="355" spans="1:7" x14ac:dyDescent="0.25">
      <c r="A355" s="425"/>
      <c r="B355" s="425" t="s">
        <v>1705</v>
      </c>
      <c r="C355" s="425" t="s">
        <v>457</v>
      </c>
      <c r="D355" s="425" t="s">
        <v>1627</v>
      </c>
      <c r="E355" s="425"/>
      <c r="F355" s="425" t="s">
        <v>702</v>
      </c>
      <c r="G355" s="425" t="s">
        <v>1628</v>
      </c>
    </row>
    <row r="356" spans="1:7" x14ac:dyDescent="0.25">
      <c r="A356" s="400" t="s">
        <v>2336</v>
      </c>
      <c r="B356" s="401" t="s">
        <v>1706</v>
      </c>
      <c r="C356" s="433">
        <v>2344.4097694000002</v>
      </c>
      <c r="D356" s="433">
        <v>38</v>
      </c>
      <c r="E356" s="423"/>
      <c r="F356" s="421">
        <f>IF($C$360=0,"",IF(C356="[For completion]","",C356/$C$360))</f>
        <v>8.9991291828944997E-2</v>
      </c>
      <c r="G356" s="421">
        <f>IF($D$360=0,"",IF(D356="[For completion]","",D356/$D$360))</f>
        <v>7.2657743785850867E-2</v>
      </c>
    </row>
    <row r="357" spans="1:7" x14ac:dyDescent="0.25">
      <c r="A357" s="400" t="s">
        <v>2337</v>
      </c>
      <c r="B357" s="428" t="s">
        <v>1707</v>
      </c>
      <c r="C357" s="433">
        <v>23707.108347000001</v>
      </c>
      <c r="D357" s="433">
        <v>485</v>
      </c>
      <c r="E357" s="423"/>
      <c r="F357" s="421">
        <f t="shared" ref="F357:F359" si="14">IF($C$360=0,"",IF(C357="[For completion]","",C357/$C$360))</f>
        <v>0.91000870817105495</v>
      </c>
      <c r="G357" s="421">
        <f t="shared" ref="G357:G359" si="15">IF($D$360=0,"",IF(D357="[For completion]","",D357/$D$360))</f>
        <v>0.92734225621414912</v>
      </c>
    </row>
    <row r="358" spans="1:7" x14ac:dyDescent="0.25">
      <c r="A358" s="400" t="s">
        <v>2338</v>
      </c>
      <c r="B358" s="401" t="s">
        <v>1555</v>
      </c>
      <c r="C358" s="433">
        <v>0</v>
      </c>
      <c r="D358" s="433">
        <v>0</v>
      </c>
      <c r="E358" s="423"/>
      <c r="F358" s="421">
        <f t="shared" si="14"/>
        <v>0</v>
      </c>
      <c r="G358" s="421">
        <f t="shared" si="15"/>
        <v>0</v>
      </c>
    </row>
    <row r="359" spans="1:7" x14ac:dyDescent="0.25">
      <c r="A359" s="400" t="s">
        <v>2339</v>
      </c>
      <c r="B359" s="400" t="s">
        <v>1648</v>
      </c>
      <c r="C359" s="433">
        <v>0</v>
      </c>
      <c r="D359" s="433">
        <v>0</v>
      </c>
      <c r="E359" s="423"/>
      <c r="F359" s="421">
        <f t="shared" si="14"/>
        <v>0</v>
      </c>
      <c r="G359" s="421">
        <f t="shared" si="15"/>
        <v>0</v>
      </c>
    </row>
    <row r="360" spans="1:7" x14ac:dyDescent="0.25">
      <c r="A360" s="400" t="s">
        <v>2340</v>
      </c>
      <c r="B360" s="401" t="s">
        <v>10</v>
      </c>
      <c r="C360" s="433">
        <f>SUM(C356:C359)</f>
        <v>26051.518116400002</v>
      </c>
      <c r="D360" s="433">
        <f>SUM(D356:D359)</f>
        <v>523</v>
      </c>
      <c r="E360" s="423"/>
      <c r="F360" s="406">
        <f>SUM(F356:F359)</f>
        <v>1</v>
      </c>
      <c r="G360" s="406">
        <f>SUM(G356:G359)</f>
        <v>1</v>
      </c>
    </row>
    <row r="361" spans="1:7" x14ac:dyDescent="0.25">
      <c r="A361" s="400" t="s">
        <v>2341</v>
      </c>
      <c r="B361" s="401"/>
      <c r="C361" s="400"/>
      <c r="D361" s="400"/>
      <c r="E361" s="423"/>
      <c r="F361" s="423"/>
      <c r="G361" s="423"/>
    </row>
    <row r="362" spans="1:7" x14ac:dyDescent="0.25">
      <c r="A362" s="425"/>
      <c r="B362" s="425" t="s">
        <v>2561</v>
      </c>
      <c r="C362" s="425" t="s">
        <v>457</v>
      </c>
      <c r="D362" s="425" t="s">
        <v>1627</v>
      </c>
      <c r="E362" s="425"/>
      <c r="F362" s="425" t="s">
        <v>702</v>
      </c>
      <c r="G362" s="425" t="s">
        <v>1628</v>
      </c>
    </row>
    <row r="363" spans="1:7" x14ac:dyDescent="0.25">
      <c r="A363" s="400" t="s">
        <v>2342</v>
      </c>
      <c r="B363" s="449">
        <v>10764002.683</v>
      </c>
      <c r="C363" s="422">
        <v>26051.518116400002</v>
      </c>
      <c r="D363" s="400">
        <v>523</v>
      </c>
      <c r="E363" s="404"/>
      <c r="F363" s="421">
        <f>IF($C$381=0,"",IF(C363="[For completion]","",C363/$C$381))</f>
        <v>1</v>
      </c>
      <c r="G363" s="421">
        <f>IF($D$381=0,"",IF(D363="[For completion]","",D363/$D$381))</f>
        <v>1</v>
      </c>
    </row>
    <row r="364" spans="1:7" x14ac:dyDescent="0.25">
      <c r="A364" s="400" t="s">
        <v>2343</v>
      </c>
      <c r="B364" s="401" t="s">
        <v>1630</v>
      </c>
      <c r="C364" s="422" t="s">
        <v>620</v>
      </c>
      <c r="D364" s="400" t="s">
        <v>620</v>
      </c>
      <c r="E364" s="404"/>
      <c r="F364" s="421" t="str">
        <f t="shared" ref="F364:F381" si="16">IF($C$381=0,"",IF(C364="[For completion]","",C364/$C$381))</f>
        <v/>
      </c>
      <c r="G364" s="421" t="str">
        <f t="shared" ref="G364:G381" si="17">IF($D$381=0,"",IF(D364="[For completion]","",D364/$D$381))</f>
        <v/>
      </c>
    </row>
    <row r="365" spans="1:7" x14ac:dyDescent="0.25">
      <c r="A365" s="400" t="s">
        <v>2344</v>
      </c>
      <c r="B365" s="401" t="s">
        <v>1630</v>
      </c>
      <c r="C365" s="422" t="s">
        <v>620</v>
      </c>
      <c r="D365" s="400" t="s">
        <v>620</v>
      </c>
      <c r="E365" s="404"/>
      <c r="F365" s="421" t="str">
        <f t="shared" si="16"/>
        <v/>
      </c>
      <c r="G365" s="421" t="str">
        <f t="shared" si="17"/>
        <v/>
      </c>
    </row>
    <row r="366" spans="1:7" x14ac:dyDescent="0.25">
      <c r="A366" s="400" t="s">
        <v>2345</v>
      </c>
      <c r="B366" s="401" t="s">
        <v>1630</v>
      </c>
      <c r="C366" s="422" t="s">
        <v>620</v>
      </c>
      <c r="D366" s="400" t="s">
        <v>620</v>
      </c>
      <c r="E366" s="404"/>
      <c r="F366" s="421" t="str">
        <f t="shared" si="16"/>
        <v/>
      </c>
      <c r="G366" s="421" t="str">
        <f t="shared" si="17"/>
        <v/>
      </c>
    </row>
    <row r="367" spans="1:7" x14ac:dyDescent="0.25">
      <c r="A367" s="400" t="s">
        <v>2346</v>
      </c>
      <c r="B367" s="401" t="s">
        <v>1630</v>
      </c>
      <c r="C367" s="422" t="s">
        <v>620</v>
      </c>
      <c r="D367" s="400" t="s">
        <v>620</v>
      </c>
      <c r="E367" s="404"/>
      <c r="F367" s="421" t="str">
        <f t="shared" si="16"/>
        <v/>
      </c>
      <c r="G367" s="421" t="str">
        <f t="shared" si="17"/>
        <v/>
      </c>
    </row>
    <row r="368" spans="1:7" x14ac:dyDescent="0.25">
      <c r="A368" s="400" t="s">
        <v>2347</v>
      </c>
      <c r="B368" s="401" t="s">
        <v>1630</v>
      </c>
      <c r="C368" s="422" t="s">
        <v>620</v>
      </c>
      <c r="D368" s="400" t="s">
        <v>620</v>
      </c>
      <c r="E368" s="404"/>
      <c r="F368" s="421" t="str">
        <f t="shared" si="16"/>
        <v/>
      </c>
      <c r="G368" s="421" t="str">
        <f t="shared" si="17"/>
        <v/>
      </c>
    </row>
    <row r="369" spans="1:7" x14ac:dyDescent="0.25">
      <c r="A369" s="400" t="s">
        <v>2348</v>
      </c>
      <c r="B369" s="401" t="s">
        <v>1630</v>
      </c>
      <c r="C369" s="422" t="s">
        <v>620</v>
      </c>
      <c r="D369" s="400" t="s">
        <v>620</v>
      </c>
      <c r="E369" s="404"/>
      <c r="F369" s="421" t="str">
        <f t="shared" si="16"/>
        <v/>
      </c>
      <c r="G369" s="421" t="str">
        <f t="shared" si="17"/>
        <v/>
      </c>
    </row>
    <row r="370" spans="1:7" x14ac:dyDescent="0.25">
      <c r="A370" s="400" t="s">
        <v>2349</v>
      </c>
      <c r="B370" s="401" t="s">
        <v>1630</v>
      </c>
      <c r="C370" s="422" t="s">
        <v>620</v>
      </c>
      <c r="D370" s="400" t="s">
        <v>620</v>
      </c>
      <c r="E370" s="404"/>
      <c r="F370" s="421" t="str">
        <f t="shared" si="16"/>
        <v/>
      </c>
      <c r="G370" s="421" t="str">
        <f t="shared" si="17"/>
        <v/>
      </c>
    </row>
    <row r="371" spans="1:7" x14ac:dyDescent="0.25">
      <c r="A371" s="400" t="s">
        <v>2350</v>
      </c>
      <c r="B371" s="401" t="s">
        <v>1630</v>
      </c>
      <c r="C371" s="422" t="s">
        <v>620</v>
      </c>
      <c r="D371" s="400" t="s">
        <v>620</v>
      </c>
      <c r="E371" s="404"/>
      <c r="F371" s="421" t="str">
        <f t="shared" si="16"/>
        <v/>
      </c>
      <c r="G371" s="421" t="str">
        <f t="shared" si="17"/>
        <v/>
      </c>
    </row>
    <row r="372" spans="1:7" x14ac:dyDescent="0.25">
      <c r="A372" s="400" t="s">
        <v>2351</v>
      </c>
      <c r="B372" s="401" t="s">
        <v>1630</v>
      </c>
      <c r="C372" s="422" t="s">
        <v>620</v>
      </c>
      <c r="D372" s="400" t="s">
        <v>620</v>
      </c>
      <c r="E372" s="404"/>
      <c r="F372" s="421" t="str">
        <f t="shared" si="16"/>
        <v/>
      </c>
      <c r="G372" s="421" t="str">
        <f t="shared" si="17"/>
        <v/>
      </c>
    </row>
    <row r="373" spans="1:7" x14ac:dyDescent="0.25">
      <c r="A373" s="400" t="s">
        <v>2352</v>
      </c>
      <c r="B373" s="401" t="s">
        <v>1630</v>
      </c>
      <c r="C373" s="422" t="s">
        <v>620</v>
      </c>
      <c r="D373" s="400" t="s">
        <v>620</v>
      </c>
      <c r="E373" s="404"/>
      <c r="F373" s="421" t="str">
        <f t="shared" si="16"/>
        <v/>
      </c>
      <c r="G373" s="421" t="str">
        <f t="shared" si="17"/>
        <v/>
      </c>
    </row>
    <row r="374" spans="1:7" x14ac:dyDescent="0.25">
      <c r="A374" s="400" t="s">
        <v>2353</v>
      </c>
      <c r="B374" s="401" t="s">
        <v>1630</v>
      </c>
      <c r="C374" s="422" t="s">
        <v>620</v>
      </c>
      <c r="D374" s="400" t="s">
        <v>620</v>
      </c>
      <c r="E374" s="404"/>
      <c r="F374" s="421" t="str">
        <f t="shared" si="16"/>
        <v/>
      </c>
      <c r="G374" s="421" t="str">
        <f t="shared" si="17"/>
        <v/>
      </c>
    </row>
    <row r="375" spans="1:7" x14ac:dyDescent="0.25">
      <c r="A375" s="400" t="s">
        <v>2354</v>
      </c>
      <c r="B375" s="401" t="s">
        <v>1630</v>
      </c>
      <c r="C375" s="422" t="s">
        <v>620</v>
      </c>
      <c r="D375" s="400" t="s">
        <v>620</v>
      </c>
      <c r="E375" s="404"/>
      <c r="F375" s="421" t="str">
        <f t="shared" si="16"/>
        <v/>
      </c>
      <c r="G375" s="421" t="str">
        <f t="shared" si="17"/>
        <v/>
      </c>
    </row>
    <row r="376" spans="1:7" x14ac:dyDescent="0.25">
      <c r="A376" s="400" t="s">
        <v>2355</v>
      </c>
      <c r="B376" s="401" t="s">
        <v>1630</v>
      </c>
      <c r="C376" s="422" t="s">
        <v>620</v>
      </c>
      <c r="D376" s="400" t="s">
        <v>620</v>
      </c>
      <c r="E376" s="404"/>
      <c r="F376" s="421" t="str">
        <f t="shared" si="16"/>
        <v/>
      </c>
      <c r="G376" s="421" t="str">
        <f t="shared" si="17"/>
        <v/>
      </c>
    </row>
    <row r="377" spans="1:7" x14ac:dyDescent="0.25">
      <c r="A377" s="400" t="s">
        <v>2356</v>
      </c>
      <c r="B377" s="401" t="s">
        <v>1630</v>
      </c>
      <c r="C377" s="422" t="s">
        <v>620</v>
      </c>
      <c r="D377" s="400" t="s">
        <v>620</v>
      </c>
      <c r="E377" s="404"/>
      <c r="F377" s="421" t="str">
        <f t="shared" si="16"/>
        <v/>
      </c>
      <c r="G377" s="421" t="str">
        <f t="shared" si="17"/>
        <v/>
      </c>
    </row>
    <row r="378" spans="1:7" x14ac:dyDescent="0.25">
      <c r="A378" s="400" t="s">
        <v>2357</v>
      </c>
      <c r="B378" s="401" t="s">
        <v>1630</v>
      </c>
      <c r="C378" s="422" t="s">
        <v>620</v>
      </c>
      <c r="D378" s="400" t="s">
        <v>620</v>
      </c>
      <c r="E378" s="404"/>
      <c r="F378" s="421" t="str">
        <f t="shared" si="16"/>
        <v/>
      </c>
      <c r="G378" s="421" t="str">
        <f t="shared" si="17"/>
        <v/>
      </c>
    </row>
    <row r="379" spans="1:7" x14ac:dyDescent="0.25">
      <c r="A379" s="400" t="s">
        <v>2358</v>
      </c>
      <c r="B379" s="401" t="s">
        <v>1630</v>
      </c>
      <c r="C379" s="422" t="s">
        <v>620</v>
      </c>
      <c r="D379" s="400" t="s">
        <v>620</v>
      </c>
      <c r="E379" s="404"/>
      <c r="F379" s="421" t="str">
        <f t="shared" si="16"/>
        <v/>
      </c>
      <c r="G379" s="421" t="str">
        <f t="shared" si="17"/>
        <v/>
      </c>
    </row>
    <row r="380" spans="1:7" x14ac:dyDescent="0.25">
      <c r="A380" s="400" t="s">
        <v>2359</v>
      </c>
      <c r="B380" s="401" t="s">
        <v>1648</v>
      </c>
      <c r="C380" s="422" t="s">
        <v>620</v>
      </c>
      <c r="D380" s="400" t="s">
        <v>620</v>
      </c>
      <c r="E380" s="404"/>
      <c r="F380" s="421" t="str">
        <f t="shared" si="16"/>
        <v/>
      </c>
      <c r="G380" s="421" t="str">
        <f t="shared" si="17"/>
        <v/>
      </c>
    </row>
    <row r="381" spans="1:7" x14ac:dyDescent="0.25">
      <c r="A381" s="400" t="s">
        <v>2360</v>
      </c>
      <c r="B381" s="401" t="s">
        <v>10</v>
      </c>
      <c r="C381" s="422">
        <f>SUM(C363:C380)</f>
        <v>26051.518116400002</v>
      </c>
      <c r="D381" s="400">
        <f>SUM(D363:D380)</f>
        <v>523</v>
      </c>
      <c r="E381" s="404"/>
      <c r="F381" s="421">
        <f t="shared" si="16"/>
        <v>1</v>
      </c>
      <c r="G381" s="421">
        <f t="shared" si="17"/>
        <v>1</v>
      </c>
    </row>
    <row r="382" spans="1:7" x14ac:dyDescent="0.25">
      <c r="A382" s="400" t="s">
        <v>2361</v>
      </c>
      <c r="B382" s="400"/>
      <c r="C382" s="429"/>
      <c r="D382" s="400"/>
      <c r="E382" s="404"/>
      <c r="F382" s="404"/>
      <c r="G382" s="404"/>
    </row>
    <row r="383" spans="1:7" x14ac:dyDescent="0.25">
      <c r="A383" s="400" t="s">
        <v>2362</v>
      </c>
      <c r="B383" s="400"/>
      <c r="C383" s="429"/>
      <c r="D383" s="400"/>
      <c r="E383" s="404"/>
      <c r="F383" s="404"/>
      <c r="G383" s="404"/>
    </row>
    <row r="384" spans="1:7" x14ac:dyDescent="0.25">
      <c r="A384" s="400" t="s">
        <v>2363</v>
      </c>
      <c r="B384" s="400"/>
      <c r="C384" s="429"/>
      <c r="D384" s="400"/>
      <c r="E384" s="404"/>
      <c r="F384" s="404"/>
      <c r="G384" s="404"/>
    </row>
    <row r="385" spans="1:7" x14ac:dyDescent="0.25">
      <c r="A385" s="400" t="s">
        <v>2364</v>
      </c>
      <c r="B385" s="400"/>
      <c r="C385" s="429"/>
      <c r="D385" s="400"/>
      <c r="E385" s="404"/>
      <c r="F385" s="404"/>
      <c r="G385" s="404"/>
    </row>
    <row r="386" spans="1:7" x14ac:dyDescent="0.25">
      <c r="A386" s="400" t="s">
        <v>2365</v>
      </c>
      <c r="B386" s="400"/>
      <c r="C386" s="429"/>
      <c r="D386" s="400"/>
      <c r="E386" s="404"/>
      <c r="F386" s="404"/>
      <c r="G386" s="404"/>
    </row>
    <row r="387" spans="1:7" x14ac:dyDescent="0.25">
      <c r="A387" s="400" t="s">
        <v>2366</v>
      </c>
      <c r="B387" s="400"/>
      <c r="C387" s="429"/>
      <c r="D387" s="400"/>
      <c r="E387" s="404"/>
      <c r="F387" s="404"/>
      <c r="G387" s="404"/>
    </row>
    <row r="388" spans="1:7" x14ac:dyDescent="0.25">
      <c r="A388" s="400" t="s">
        <v>2367</v>
      </c>
      <c r="B388" s="400"/>
      <c r="C388" s="429"/>
      <c r="D388" s="400"/>
      <c r="E388" s="404"/>
      <c r="F388" s="404"/>
      <c r="G388" s="404"/>
    </row>
    <row r="389" spans="1:7" x14ac:dyDescent="0.25">
      <c r="A389" s="400" t="s">
        <v>2368</v>
      </c>
      <c r="B389" s="400"/>
      <c r="C389" s="429"/>
      <c r="D389" s="400"/>
      <c r="E389" s="404"/>
      <c r="F389" s="404"/>
      <c r="G389" s="404"/>
    </row>
    <row r="390" spans="1:7" x14ac:dyDescent="0.25">
      <c r="A390" s="400" t="s">
        <v>2369</v>
      </c>
      <c r="B390" s="400"/>
      <c r="C390" s="429"/>
      <c r="D390" s="400"/>
      <c r="E390" s="404"/>
      <c r="F390" s="404"/>
      <c r="G390" s="404"/>
    </row>
    <row r="391" spans="1:7" x14ac:dyDescent="0.25">
      <c r="A391" s="400" t="s">
        <v>2370</v>
      </c>
      <c r="B391" s="400"/>
      <c r="C391" s="429"/>
      <c r="D391" s="400"/>
      <c r="E391" s="404"/>
      <c r="F391" s="404"/>
      <c r="G391" s="404"/>
    </row>
    <row r="392" spans="1:7" x14ac:dyDescent="0.25">
      <c r="A392" s="400" t="s">
        <v>2371</v>
      </c>
      <c r="B392" s="400"/>
      <c r="C392" s="429"/>
      <c r="D392" s="400"/>
      <c r="E392" s="404"/>
      <c r="F392" s="404"/>
      <c r="G392" s="404"/>
    </row>
    <row r="393" spans="1:7" x14ac:dyDescent="0.25">
      <c r="A393" s="400" t="s">
        <v>2372</v>
      </c>
      <c r="B393" s="400"/>
      <c r="C393" s="429"/>
      <c r="D393" s="400"/>
      <c r="E393" s="404"/>
      <c r="F393" s="404"/>
      <c r="G393" s="404"/>
    </row>
    <row r="394" spans="1:7" x14ac:dyDescent="0.25">
      <c r="A394" s="400" t="s">
        <v>2373</v>
      </c>
      <c r="B394" s="400"/>
      <c r="C394" s="429"/>
      <c r="D394" s="400"/>
      <c r="E394" s="404"/>
      <c r="F394" s="404"/>
      <c r="G394" s="404"/>
    </row>
    <row r="395" spans="1:7" x14ac:dyDescent="0.25">
      <c r="A395" s="400" t="s">
        <v>2374</v>
      </c>
      <c r="B395" s="400"/>
      <c r="C395" s="429"/>
      <c r="D395" s="400"/>
      <c r="E395" s="404"/>
      <c r="F395" s="404"/>
      <c r="G395" s="404"/>
    </row>
    <row r="396" spans="1:7" x14ac:dyDescent="0.25">
      <c r="A396" s="400" t="s">
        <v>2375</v>
      </c>
      <c r="B396" s="400"/>
      <c r="C396" s="429"/>
      <c r="D396" s="400"/>
      <c r="E396" s="404"/>
      <c r="F396" s="404"/>
      <c r="G396" s="404"/>
    </row>
    <row r="397" spans="1:7" x14ac:dyDescent="0.25">
      <c r="A397" s="400" t="s">
        <v>2376</v>
      </c>
      <c r="B397" s="400"/>
      <c r="C397" s="429"/>
      <c r="D397" s="400"/>
      <c r="E397" s="404"/>
      <c r="F397" s="404"/>
      <c r="G397" s="404"/>
    </row>
    <row r="398" spans="1:7" x14ac:dyDescent="0.25">
      <c r="A398" s="400" t="s">
        <v>2377</v>
      </c>
      <c r="B398" s="400"/>
      <c r="C398" s="429"/>
      <c r="D398" s="400"/>
      <c r="E398" s="404"/>
      <c r="F398" s="404"/>
      <c r="G398" s="404"/>
    </row>
    <row r="399" spans="1:7" x14ac:dyDescent="0.25">
      <c r="A399" s="400" t="s">
        <v>2378</v>
      </c>
      <c r="B399" s="400"/>
      <c r="C399" s="429"/>
      <c r="D399" s="400"/>
      <c r="E399" s="404"/>
      <c r="F399" s="404"/>
      <c r="G399" s="404"/>
    </row>
    <row r="400" spans="1:7" x14ac:dyDescent="0.25">
      <c r="A400" s="400" t="s">
        <v>2379</v>
      </c>
      <c r="B400" s="400"/>
      <c r="C400" s="429"/>
      <c r="D400" s="400"/>
      <c r="E400" s="404"/>
      <c r="F400" s="404"/>
      <c r="G400" s="404"/>
    </row>
    <row r="401" spans="1:7" x14ac:dyDescent="0.25">
      <c r="A401" s="400" t="s">
        <v>2380</v>
      </c>
      <c r="B401" s="400"/>
      <c r="C401" s="429"/>
      <c r="D401" s="400"/>
      <c r="E401" s="404"/>
      <c r="F401" s="404"/>
      <c r="G401" s="404"/>
    </row>
    <row r="402" spans="1:7" x14ac:dyDescent="0.25">
      <c r="A402" s="400" t="s">
        <v>2381</v>
      </c>
      <c r="B402" s="400"/>
      <c r="C402" s="429"/>
      <c r="D402" s="400"/>
      <c r="E402" s="404"/>
      <c r="F402" s="404"/>
      <c r="G402" s="404"/>
    </row>
    <row r="403" spans="1:7" x14ac:dyDescent="0.25">
      <c r="A403" s="400" t="s">
        <v>2382</v>
      </c>
      <c r="B403" s="400"/>
      <c r="C403" s="429"/>
      <c r="D403" s="400"/>
      <c r="E403" s="404"/>
      <c r="F403" s="404"/>
      <c r="G403" s="404"/>
    </row>
    <row r="404" spans="1:7" x14ac:dyDescent="0.25">
      <c r="A404" s="400" t="s">
        <v>2383</v>
      </c>
      <c r="B404" s="400"/>
      <c r="C404" s="429"/>
      <c r="D404" s="400"/>
      <c r="E404" s="404"/>
      <c r="F404" s="404"/>
      <c r="G404" s="404"/>
    </row>
    <row r="405" spans="1:7" x14ac:dyDescent="0.25">
      <c r="A405" s="400" t="s">
        <v>2384</v>
      </c>
      <c r="B405" s="400"/>
      <c r="C405" s="429"/>
      <c r="D405" s="400"/>
      <c r="E405" s="404"/>
      <c r="F405" s="404"/>
      <c r="G405" s="404"/>
    </row>
    <row r="406" spans="1:7" x14ac:dyDescent="0.25">
      <c r="A406" s="400" t="s">
        <v>2385</v>
      </c>
      <c r="B406" s="400"/>
      <c r="C406" s="429"/>
      <c r="D406" s="400"/>
      <c r="E406" s="404"/>
      <c r="F406" s="404"/>
      <c r="G406" s="404"/>
    </row>
    <row r="407" spans="1:7" x14ac:dyDescent="0.25">
      <c r="A407" s="400" t="s">
        <v>2386</v>
      </c>
      <c r="B407" s="400"/>
      <c r="C407" s="429"/>
      <c r="D407" s="400"/>
      <c r="E407" s="404"/>
      <c r="F407" s="404"/>
      <c r="G407" s="404"/>
    </row>
    <row r="408" spans="1:7" x14ac:dyDescent="0.25">
      <c r="A408" s="400" t="s">
        <v>2387</v>
      </c>
      <c r="B408" s="400"/>
      <c r="C408" s="429"/>
      <c r="D408" s="400"/>
      <c r="E408" s="404"/>
      <c r="F408" s="404"/>
      <c r="G408" s="404"/>
    </row>
    <row r="409" spans="1:7" x14ac:dyDescent="0.25">
      <c r="A409" s="400" t="s">
        <v>2388</v>
      </c>
      <c r="B409" s="400"/>
      <c r="C409" s="429"/>
      <c r="D409" s="400"/>
      <c r="E409" s="404"/>
      <c r="F409" s="404"/>
      <c r="G409" s="404"/>
    </row>
    <row r="410" spans="1:7" x14ac:dyDescent="0.25">
      <c r="A410" s="400" t="s">
        <v>2389</v>
      </c>
      <c r="B410" s="400"/>
      <c r="C410" s="429"/>
      <c r="D410" s="400"/>
      <c r="E410" s="404"/>
      <c r="F410" s="404"/>
      <c r="G410" s="404"/>
    </row>
    <row r="411" spans="1:7" ht="18.75" x14ac:dyDescent="0.25">
      <c r="A411" s="471"/>
      <c r="B411" s="356" t="s">
        <v>872</v>
      </c>
      <c r="C411" s="355"/>
      <c r="D411" s="355"/>
      <c r="E411" s="355"/>
      <c r="F411" s="357"/>
      <c r="G411" s="357"/>
    </row>
    <row r="412" spans="1:7" ht="15" customHeight="1" x14ac:dyDescent="0.25">
      <c r="A412" s="402"/>
      <c r="B412" s="320" t="s">
        <v>2562</v>
      </c>
      <c r="C412" s="319" t="s">
        <v>793</v>
      </c>
      <c r="D412" s="319" t="s">
        <v>794</v>
      </c>
      <c r="E412" s="319"/>
      <c r="F412" s="319" t="s">
        <v>703</v>
      </c>
      <c r="G412" s="319" t="s">
        <v>795</v>
      </c>
    </row>
    <row r="413" spans="1:7" x14ac:dyDescent="0.25">
      <c r="A413" s="400" t="s">
        <v>2390</v>
      </c>
      <c r="B413" s="299" t="s">
        <v>797</v>
      </c>
      <c r="C413" s="323">
        <v>3527.2824224999999</v>
      </c>
      <c r="D413" s="323"/>
      <c r="E413" s="323"/>
      <c r="F413" s="323"/>
      <c r="G413" s="323"/>
    </row>
    <row r="414" spans="1:7" x14ac:dyDescent="0.25">
      <c r="A414" s="405"/>
      <c r="C414" s="323"/>
      <c r="D414" s="323"/>
      <c r="E414" s="323"/>
      <c r="F414" s="323"/>
      <c r="G414" s="323"/>
    </row>
    <row r="415" spans="1:7" x14ac:dyDescent="0.25">
      <c r="A415" s="400"/>
      <c r="B415" s="299" t="s">
        <v>798</v>
      </c>
      <c r="C415" s="323"/>
      <c r="D415" s="323"/>
      <c r="E415" s="323"/>
      <c r="F415" s="323"/>
      <c r="G415" s="323"/>
    </row>
    <row r="416" spans="1:7" x14ac:dyDescent="0.25">
      <c r="A416" s="400" t="s">
        <v>2391</v>
      </c>
      <c r="B416" s="318" t="s">
        <v>11</v>
      </c>
      <c r="C416" s="323">
        <v>2.90160515</v>
      </c>
      <c r="D416" s="323">
        <v>2</v>
      </c>
      <c r="E416" s="323">
        <v>0</v>
      </c>
      <c r="F416" s="361">
        <v>0.20565443891670684</v>
      </c>
      <c r="G416" s="361">
        <v>0.5</v>
      </c>
    </row>
    <row r="417" spans="1:7" x14ac:dyDescent="0.25">
      <c r="A417" s="400" t="s">
        <v>2392</v>
      </c>
      <c r="B417" s="318" t="s">
        <v>12</v>
      </c>
      <c r="C417" s="323">
        <v>4.8704599499999999</v>
      </c>
      <c r="D417" s="323">
        <v>1</v>
      </c>
      <c r="E417" s="323">
        <v>0</v>
      </c>
      <c r="F417" s="361">
        <v>0.3451991764915161</v>
      </c>
      <c r="G417" s="361">
        <v>0.25</v>
      </c>
    </row>
    <row r="418" spans="1:7" x14ac:dyDescent="0.25">
      <c r="A418" s="400" t="s">
        <v>2393</v>
      </c>
      <c r="B418" s="318" t="s">
        <v>13</v>
      </c>
      <c r="C418" s="323">
        <v>6.3370645899999998</v>
      </c>
      <c r="D418" s="323">
        <v>1</v>
      </c>
      <c r="E418" s="323">
        <v>0</v>
      </c>
      <c r="F418" s="361">
        <v>0.44914638459177703</v>
      </c>
      <c r="G418" s="361">
        <v>0.25</v>
      </c>
    </row>
    <row r="419" spans="1:7" x14ac:dyDescent="0.25">
      <c r="A419" s="400" t="s">
        <v>2394</v>
      </c>
      <c r="B419" s="318" t="s">
        <v>14</v>
      </c>
      <c r="C419" s="323">
        <v>0</v>
      </c>
      <c r="D419" s="323">
        <v>0</v>
      </c>
      <c r="E419" s="323">
        <v>0</v>
      </c>
      <c r="F419" s="361">
        <v>0</v>
      </c>
      <c r="G419" s="361">
        <v>0</v>
      </c>
    </row>
    <row r="420" spans="1:7" x14ac:dyDescent="0.25">
      <c r="A420" s="400" t="s">
        <v>2395</v>
      </c>
      <c r="B420" s="318" t="s">
        <v>14</v>
      </c>
      <c r="C420" s="323">
        <v>0</v>
      </c>
      <c r="D420" s="323">
        <v>0</v>
      </c>
      <c r="E420" s="323">
        <v>0</v>
      </c>
      <c r="F420" s="361">
        <v>0</v>
      </c>
      <c r="G420" s="361">
        <v>0</v>
      </c>
    </row>
    <row r="421" spans="1:7" x14ac:dyDescent="0.25">
      <c r="A421" s="400" t="s">
        <v>2396</v>
      </c>
      <c r="B421" s="318" t="s">
        <v>16</v>
      </c>
      <c r="C421" s="323">
        <v>0</v>
      </c>
      <c r="D421" s="323">
        <v>0</v>
      </c>
      <c r="E421" s="323">
        <v>0</v>
      </c>
      <c r="F421" s="361">
        <v>0</v>
      </c>
      <c r="G421" s="361">
        <v>0</v>
      </c>
    </row>
    <row r="422" spans="1:7" x14ac:dyDescent="0.25">
      <c r="A422" s="400" t="s">
        <v>2397</v>
      </c>
      <c r="B422" s="318" t="s">
        <v>1630</v>
      </c>
      <c r="C422" s="323" t="s">
        <v>466</v>
      </c>
      <c r="D422" s="323" t="s">
        <v>466</v>
      </c>
      <c r="E422" s="367"/>
      <c r="F422" s="361"/>
      <c r="G422" s="361"/>
    </row>
    <row r="423" spans="1:7" x14ac:dyDescent="0.25">
      <c r="A423" s="400" t="s">
        <v>2398</v>
      </c>
      <c r="B423" s="318" t="s">
        <v>1630</v>
      </c>
      <c r="C423" s="323" t="s">
        <v>466</v>
      </c>
      <c r="D423" s="323" t="s">
        <v>466</v>
      </c>
      <c r="E423" s="367"/>
      <c r="F423" s="361"/>
      <c r="G423" s="361"/>
    </row>
    <row r="424" spans="1:7" x14ac:dyDescent="0.25">
      <c r="A424" s="400" t="s">
        <v>2399</v>
      </c>
      <c r="B424" s="318" t="s">
        <v>1630</v>
      </c>
      <c r="C424" s="323" t="s">
        <v>466</v>
      </c>
      <c r="D424" s="323" t="s">
        <v>466</v>
      </c>
      <c r="E424" s="367"/>
      <c r="F424" s="361"/>
      <c r="G424" s="361"/>
    </row>
    <row r="425" spans="1:7" x14ac:dyDescent="0.25">
      <c r="A425" s="400" t="s">
        <v>2400</v>
      </c>
      <c r="B425" s="318" t="s">
        <v>1630</v>
      </c>
      <c r="C425" s="323" t="s">
        <v>466</v>
      </c>
      <c r="D425" s="323" t="s">
        <v>466</v>
      </c>
      <c r="E425" s="367"/>
      <c r="F425" s="361"/>
      <c r="G425" s="361"/>
    </row>
    <row r="426" spans="1:7" x14ac:dyDescent="0.25">
      <c r="A426" s="400" t="s">
        <v>2401</v>
      </c>
      <c r="B426" s="318" t="s">
        <v>1630</v>
      </c>
      <c r="C426" s="323" t="s">
        <v>466</v>
      </c>
      <c r="D426" s="323" t="s">
        <v>466</v>
      </c>
      <c r="E426" s="367"/>
      <c r="F426" s="361"/>
      <c r="G426" s="361"/>
    </row>
    <row r="427" spans="1:7" x14ac:dyDescent="0.25">
      <c r="A427" s="400" t="s">
        <v>2402</v>
      </c>
      <c r="B427" s="318" t="s">
        <v>1630</v>
      </c>
      <c r="C427" s="323" t="s">
        <v>466</v>
      </c>
      <c r="D427" s="323" t="s">
        <v>466</v>
      </c>
      <c r="E427" s="367"/>
      <c r="F427" s="361"/>
      <c r="G427" s="361"/>
    </row>
    <row r="428" spans="1:7" x14ac:dyDescent="0.25">
      <c r="A428" s="400" t="s">
        <v>2403</v>
      </c>
      <c r="B428" s="318" t="s">
        <v>1630</v>
      </c>
      <c r="C428" s="323" t="s">
        <v>466</v>
      </c>
      <c r="D428" s="323" t="s">
        <v>466</v>
      </c>
      <c r="E428" s="367"/>
      <c r="F428" s="361"/>
      <c r="G428" s="361"/>
    </row>
    <row r="429" spans="1:7" x14ac:dyDescent="0.25">
      <c r="A429" s="400" t="s">
        <v>2404</v>
      </c>
      <c r="B429" s="318" t="s">
        <v>1630</v>
      </c>
      <c r="C429" s="323" t="s">
        <v>466</v>
      </c>
      <c r="D429" s="323" t="s">
        <v>466</v>
      </c>
      <c r="E429" s="367"/>
      <c r="F429" s="361"/>
      <c r="G429" s="361"/>
    </row>
    <row r="430" spans="1:7" x14ac:dyDescent="0.25">
      <c r="A430" s="400" t="s">
        <v>2405</v>
      </c>
      <c r="B430" s="318" t="s">
        <v>1630</v>
      </c>
      <c r="C430" s="323" t="s">
        <v>466</v>
      </c>
      <c r="D430" s="323" t="s">
        <v>466</v>
      </c>
      <c r="E430" s="367"/>
      <c r="F430" s="361"/>
      <c r="G430" s="361"/>
    </row>
    <row r="431" spans="1:7" x14ac:dyDescent="0.25">
      <c r="A431" s="400" t="s">
        <v>2406</v>
      </c>
      <c r="B431" s="318" t="s">
        <v>1630</v>
      </c>
      <c r="C431" s="323" t="s">
        <v>466</v>
      </c>
      <c r="D431" s="323" t="s">
        <v>466</v>
      </c>
      <c r="E431" s="367"/>
      <c r="F431" s="361"/>
      <c r="G431" s="361"/>
    </row>
    <row r="432" spans="1:7" x14ac:dyDescent="0.25">
      <c r="A432" s="400" t="s">
        <v>2407</v>
      </c>
      <c r="B432" s="318" t="s">
        <v>1630</v>
      </c>
      <c r="C432" s="323" t="s">
        <v>466</v>
      </c>
      <c r="D432" s="323" t="s">
        <v>466</v>
      </c>
      <c r="E432" s="367"/>
      <c r="F432" s="361"/>
      <c r="G432" s="361"/>
    </row>
    <row r="433" spans="1:7" x14ac:dyDescent="0.25">
      <c r="A433" s="400" t="s">
        <v>2408</v>
      </c>
      <c r="B433" s="318" t="s">
        <v>1630</v>
      </c>
      <c r="C433" s="323" t="s">
        <v>466</v>
      </c>
      <c r="D433" s="323" t="s">
        <v>466</v>
      </c>
      <c r="E433" s="367"/>
      <c r="F433" s="361"/>
      <c r="G433" s="361"/>
    </row>
    <row r="434" spans="1:7" x14ac:dyDescent="0.25">
      <c r="A434" s="400" t="s">
        <v>2409</v>
      </c>
      <c r="B434" s="318" t="s">
        <v>1630</v>
      </c>
      <c r="C434" s="323" t="s">
        <v>466</v>
      </c>
      <c r="D434" s="323" t="s">
        <v>466</v>
      </c>
      <c r="E434" s="367"/>
      <c r="F434" s="361"/>
      <c r="G434" s="361"/>
    </row>
    <row r="435" spans="1:7" x14ac:dyDescent="0.25">
      <c r="A435" s="400" t="s">
        <v>2410</v>
      </c>
      <c r="B435" s="318" t="s">
        <v>1630</v>
      </c>
      <c r="C435" s="323" t="s">
        <v>466</v>
      </c>
      <c r="D435" s="323" t="s">
        <v>466</v>
      </c>
      <c r="E435" s="367"/>
      <c r="F435" s="361"/>
      <c r="G435" s="361"/>
    </row>
    <row r="436" spans="1:7" x14ac:dyDescent="0.25">
      <c r="A436" s="400" t="s">
        <v>2411</v>
      </c>
      <c r="B436" s="318" t="s">
        <v>1630</v>
      </c>
      <c r="C436" s="323" t="s">
        <v>466</v>
      </c>
      <c r="D436" s="323" t="s">
        <v>466</v>
      </c>
      <c r="E436" s="367"/>
      <c r="F436" s="361"/>
      <c r="G436" s="361"/>
    </row>
    <row r="437" spans="1:7" x14ac:dyDescent="0.25">
      <c r="A437" s="400" t="s">
        <v>2412</v>
      </c>
      <c r="B437" s="318" t="s">
        <v>1630</v>
      </c>
      <c r="C437" s="323" t="s">
        <v>466</v>
      </c>
      <c r="D437" s="323" t="s">
        <v>466</v>
      </c>
      <c r="E437" s="367"/>
      <c r="F437" s="361"/>
      <c r="G437" s="361"/>
    </row>
    <row r="438" spans="1:7" x14ac:dyDescent="0.25">
      <c r="A438" s="400" t="s">
        <v>2413</v>
      </c>
      <c r="B438" s="318" t="s">
        <v>1630</v>
      </c>
      <c r="C438" s="323" t="s">
        <v>466</v>
      </c>
      <c r="D438" s="323" t="s">
        <v>466</v>
      </c>
      <c r="E438" s="367"/>
      <c r="F438" s="361"/>
      <c r="G438" s="361"/>
    </row>
    <row r="439" spans="1:7" x14ac:dyDescent="0.25">
      <c r="A439" s="400" t="s">
        <v>2414</v>
      </c>
      <c r="B439" s="318" t="s">
        <v>1630</v>
      </c>
      <c r="C439" s="323" t="s">
        <v>466</v>
      </c>
      <c r="D439" s="323" t="s">
        <v>466</v>
      </c>
      <c r="E439" s="367"/>
      <c r="F439" s="361"/>
      <c r="G439" s="361"/>
    </row>
    <row r="440" spans="1:7" x14ac:dyDescent="0.25">
      <c r="A440" s="400" t="s">
        <v>2415</v>
      </c>
      <c r="B440" s="328" t="s">
        <v>10</v>
      </c>
      <c r="C440" s="323">
        <v>14.10912969</v>
      </c>
      <c r="D440" s="323">
        <v>4</v>
      </c>
      <c r="E440" s="323">
        <v>0</v>
      </c>
      <c r="F440" s="329">
        <v>1</v>
      </c>
      <c r="G440" s="329">
        <v>1</v>
      </c>
    </row>
    <row r="441" spans="1:7" ht="15" customHeight="1" x14ac:dyDescent="0.25">
      <c r="A441" s="402"/>
      <c r="B441" s="320" t="s">
        <v>2563</v>
      </c>
      <c r="C441" s="319" t="s">
        <v>793</v>
      </c>
      <c r="D441" s="319" t="s">
        <v>794</v>
      </c>
      <c r="E441" s="319"/>
      <c r="F441" s="319" t="s">
        <v>703</v>
      </c>
      <c r="G441" s="319" t="s">
        <v>795</v>
      </c>
    </row>
    <row r="442" spans="1:7" x14ac:dyDescent="0.25">
      <c r="A442" s="400" t="s">
        <v>2416</v>
      </c>
      <c r="B442" s="299" t="s">
        <v>808</v>
      </c>
      <c r="C442" s="359" t="s">
        <v>466</v>
      </c>
      <c r="D442" s="359"/>
      <c r="E442" s="359"/>
      <c r="F442" s="359"/>
      <c r="G442" s="359"/>
    </row>
    <row r="443" spans="1:7" x14ac:dyDescent="0.25">
      <c r="A443" s="400"/>
      <c r="C443" s="359"/>
      <c r="D443" s="359"/>
      <c r="E443" s="359"/>
      <c r="F443" s="359"/>
      <c r="G443" s="359"/>
    </row>
    <row r="444" spans="1:7" x14ac:dyDescent="0.25">
      <c r="A444" s="400"/>
      <c r="B444" s="318" t="s">
        <v>809</v>
      </c>
      <c r="C444" s="359"/>
      <c r="D444" s="359"/>
      <c r="E444" s="359"/>
      <c r="F444" s="359"/>
      <c r="G444" s="359"/>
    </row>
    <row r="445" spans="1:7" x14ac:dyDescent="0.25">
      <c r="A445" s="400" t="s">
        <v>2417</v>
      </c>
      <c r="B445" s="299" t="s">
        <v>811</v>
      </c>
      <c r="C445" s="359" t="s">
        <v>466</v>
      </c>
      <c r="D445" s="359" t="s">
        <v>466</v>
      </c>
      <c r="E445" s="359">
        <v>0</v>
      </c>
      <c r="F445" s="359" t="s">
        <v>2071</v>
      </c>
      <c r="G445" s="359" t="s">
        <v>2071</v>
      </c>
    </row>
    <row r="446" spans="1:7" x14ac:dyDescent="0.25">
      <c r="A446" s="400" t="s">
        <v>2418</v>
      </c>
      <c r="B446" s="299" t="s">
        <v>813</v>
      </c>
      <c r="C446" s="359" t="s">
        <v>466</v>
      </c>
      <c r="D446" s="359" t="s">
        <v>466</v>
      </c>
      <c r="E446" s="359">
        <v>0</v>
      </c>
      <c r="F446" s="359" t="s">
        <v>2071</v>
      </c>
      <c r="G446" s="359" t="s">
        <v>2071</v>
      </c>
    </row>
    <row r="447" spans="1:7" x14ac:dyDescent="0.25">
      <c r="A447" s="400" t="s">
        <v>2419</v>
      </c>
      <c r="B447" s="299" t="s">
        <v>815</v>
      </c>
      <c r="C447" s="359" t="s">
        <v>466</v>
      </c>
      <c r="D447" s="359" t="s">
        <v>466</v>
      </c>
      <c r="E447" s="359">
        <v>0</v>
      </c>
      <c r="F447" s="359" t="s">
        <v>2071</v>
      </c>
      <c r="G447" s="359" t="s">
        <v>2071</v>
      </c>
    </row>
    <row r="448" spans="1:7" x14ac:dyDescent="0.25">
      <c r="A448" s="400" t="s">
        <v>2420</v>
      </c>
      <c r="B448" s="299" t="s">
        <v>817</v>
      </c>
      <c r="C448" s="359" t="s">
        <v>466</v>
      </c>
      <c r="D448" s="359" t="s">
        <v>466</v>
      </c>
      <c r="E448" s="359">
        <v>0</v>
      </c>
      <c r="F448" s="359" t="s">
        <v>2071</v>
      </c>
      <c r="G448" s="359" t="s">
        <v>2071</v>
      </c>
    </row>
    <row r="449" spans="1:7" x14ac:dyDescent="0.25">
      <c r="A449" s="400" t="s">
        <v>2421</v>
      </c>
      <c r="B449" s="299" t="s">
        <v>819</v>
      </c>
      <c r="C449" s="359" t="s">
        <v>466</v>
      </c>
      <c r="D449" s="359" t="s">
        <v>466</v>
      </c>
      <c r="E449" s="359">
        <v>0</v>
      </c>
      <c r="F449" s="359" t="s">
        <v>2071</v>
      </c>
      <c r="G449" s="359" t="s">
        <v>2071</v>
      </c>
    </row>
    <row r="450" spans="1:7" x14ac:dyDescent="0.25">
      <c r="A450" s="400" t="s">
        <v>2422</v>
      </c>
      <c r="B450" s="299" t="s">
        <v>821</v>
      </c>
      <c r="C450" s="359" t="s">
        <v>466</v>
      </c>
      <c r="D450" s="359" t="s">
        <v>466</v>
      </c>
      <c r="E450" s="359">
        <v>0</v>
      </c>
      <c r="F450" s="359" t="s">
        <v>2071</v>
      </c>
      <c r="G450" s="359" t="s">
        <v>2071</v>
      </c>
    </row>
    <row r="451" spans="1:7" x14ac:dyDescent="0.25">
      <c r="A451" s="400" t="s">
        <v>2423</v>
      </c>
      <c r="B451" s="299" t="s">
        <v>823</v>
      </c>
      <c r="C451" s="359" t="s">
        <v>466</v>
      </c>
      <c r="D451" s="359" t="s">
        <v>466</v>
      </c>
      <c r="E451" s="359">
        <v>0</v>
      </c>
      <c r="F451" s="359" t="s">
        <v>2071</v>
      </c>
      <c r="G451" s="359" t="s">
        <v>2071</v>
      </c>
    </row>
    <row r="452" spans="1:7" x14ac:dyDescent="0.25">
      <c r="A452" s="400" t="s">
        <v>2424</v>
      </c>
      <c r="B452" s="299" t="s">
        <v>825</v>
      </c>
      <c r="C452" s="359" t="s">
        <v>466</v>
      </c>
      <c r="D452" s="359" t="s">
        <v>466</v>
      </c>
      <c r="E452" s="359">
        <v>0</v>
      </c>
      <c r="F452" s="359" t="s">
        <v>2071</v>
      </c>
      <c r="G452" s="359" t="s">
        <v>2071</v>
      </c>
    </row>
    <row r="453" spans="1:7" x14ac:dyDescent="0.25">
      <c r="A453" s="400" t="s">
        <v>2425</v>
      </c>
      <c r="B453" s="328" t="s">
        <v>10</v>
      </c>
      <c r="C453" s="359">
        <v>0</v>
      </c>
      <c r="D453" s="359">
        <v>0</v>
      </c>
      <c r="E453" s="359">
        <v>0</v>
      </c>
      <c r="F453" s="359">
        <v>0</v>
      </c>
      <c r="G453" s="359">
        <v>0</v>
      </c>
    </row>
    <row r="454" spans="1:7" x14ac:dyDescent="0.25">
      <c r="A454" s="400" t="s">
        <v>2426</v>
      </c>
      <c r="B454" s="373" t="s">
        <v>827</v>
      </c>
      <c r="C454" s="299" t="s">
        <v>466</v>
      </c>
      <c r="G454" s="299"/>
    </row>
    <row r="455" spans="1:7" x14ac:dyDescent="0.25">
      <c r="A455" s="400" t="s">
        <v>2427</v>
      </c>
      <c r="B455" s="373" t="s">
        <v>828</v>
      </c>
      <c r="C455" s="299" t="s">
        <v>466</v>
      </c>
      <c r="G455" s="299"/>
    </row>
    <row r="456" spans="1:7" x14ac:dyDescent="0.25">
      <c r="A456" s="400" t="s">
        <v>2428</v>
      </c>
      <c r="B456" s="373" t="s">
        <v>829</v>
      </c>
      <c r="C456" s="299" t="s">
        <v>466</v>
      </c>
      <c r="G456" s="299"/>
    </row>
    <row r="457" spans="1:7" x14ac:dyDescent="0.25">
      <c r="A457" s="400" t="s">
        <v>2429</v>
      </c>
      <c r="B457" s="373" t="s">
        <v>830</v>
      </c>
      <c r="C457" s="299" t="s">
        <v>466</v>
      </c>
      <c r="G457" s="299"/>
    </row>
    <row r="458" spans="1:7" x14ac:dyDescent="0.25">
      <c r="A458" s="400" t="s">
        <v>2430</v>
      </c>
      <c r="B458" s="373" t="s">
        <v>831</v>
      </c>
      <c r="C458" s="299" t="s">
        <v>466</v>
      </c>
      <c r="G458" s="299"/>
    </row>
    <row r="459" spans="1:7" x14ac:dyDescent="0.25">
      <c r="A459" s="400" t="s">
        <v>2431</v>
      </c>
      <c r="B459" s="373" t="s">
        <v>832</v>
      </c>
      <c r="C459" s="299" t="s">
        <v>466</v>
      </c>
      <c r="G459" s="299"/>
    </row>
    <row r="460" spans="1:7" x14ac:dyDescent="0.25">
      <c r="A460" s="400" t="s">
        <v>2432</v>
      </c>
      <c r="B460" s="328"/>
      <c r="G460" s="299"/>
    </row>
    <row r="461" spans="1:7" x14ac:dyDescent="0.25">
      <c r="A461" s="400" t="s">
        <v>2433</v>
      </c>
      <c r="B461" s="328"/>
      <c r="G461" s="299"/>
    </row>
    <row r="462" spans="1:7" x14ac:dyDescent="0.25">
      <c r="A462" s="400" t="s">
        <v>2434</v>
      </c>
      <c r="B462" s="328"/>
      <c r="G462" s="299"/>
    </row>
    <row r="463" spans="1:7" ht="15" customHeight="1" x14ac:dyDescent="0.25">
      <c r="A463" s="402"/>
      <c r="B463" s="320" t="s">
        <v>2564</v>
      </c>
      <c r="C463" s="319" t="s">
        <v>793</v>
      </c>
      <c r="D463" s="319" t="s">
        <v>794</v>
      </c>
      <c r="E463" s="319"/>
      <c r="F463" s="319" t="s">
        <v>703</v>
      </c>
      <c r="G463" s="319" t="s">
        <v>795</v>
      </c>
    </row>
    <row r="464" spans="1:7" x14ac:dyDescent="0.25">
      <c r="A464" s="400" t="s">
        <v>2435</v>
      </c>
      <c r="B464" s="299" t="s">
        <v>808</v>
      </c>
      <c r="C464" s="359">
        <v>0</v>
      </c>
      <c r="D464" s="359"/>
      <c r="E464" s="359"/>
      <c r="F464" s="359"/>
      <c r="G464" s="359"/>
    </row>
    <row r="465" spans="1:7" x14ac:dyDescent="0.25">
      <c r="A465" s="400"/>
      <c r="C465" s="359"/>
      <c r="D465" s="359"/>
      <c r="E465" s="359"/>
      <c r="F465" s="359"/>
      <c r="G465" s="359"/>
    </row>
    <row r="466" spans="1:7" x14ac:dyDescent="0.25">
      <c r="A466" s="400"/>
      <c r="B466" s="318" t="s">
        <v>809</v>
      </c>
      <c r="C466" s="359"/>
      <c r="D466" s="359"/>
      <c r="E466" s="359"/>
      <c r="F466" s="359"/>
      <c r="G466" s="359"/>
    </row>
    <row r="467" spans="1:7" x14ac:dyDescent="0.25">
      <c r="A467" s="400" t="s">
        <v>2436</v>
      </c>
      <c r="B467" s="299" t="s">
        <v>811</v>
      </c>
      <c r="C467" s="323">
        <v>14.10912969</v>
      </c>
      <c r="D467" s="359" t="s">
        <v>466</v>
      </c>
      <c r="E467" s="359">
        <v>0</v>
      </c>
      <c r="F467" s="354">
        <v>1</v>
      </c>
      <c r="G467" s="359" t="s">
        <v>2071</v>
      </c>
    </row>
    <row r="468" spans="1:7" x14ac:dyDescent="0.25">
      <c r="A468" s="400" t="s">
        <v>2437</v>
      </c>
      <c r="B468" s="299" t="s">
        <v>813</v>
      </c>
      <c r="C468" s="323">
        <v>0</v>
      </c>
      <c r="D468" s="359" t="s">
        <v>466</v>
      </c>
      <c r="E468" s="359">
        <v>0</v>
      </c>
      <c r="F468" s="354">
        <v>0</v>
      </c>
      <c r="G468" s="359" t="s">
        <v>2071</v>
      </c>
    </row>
    <row r="469" spans="1:7" x14ac:dyDescent="0.25">
      <c r="A469" s="400" t="s">
        <v>2438</v>
      </c>
      <c r="B469" s="299" t="s">
        <v>815</v>
      </c>
      <c r="C469" s="323">
        <v>0</v>
      </c>
      <c r="D469" s="359" t="s">
        <v>466</v>
      </c>
      <c r="E469" s="359">
        <v>0</v>
      </c>
      <c r="F469" s="354">
        <v>0</v>
      </c>
      <c r="G469" s="359" t="s">
        <v>2071</v>
      </c>
    </row>
    <row r="470" spans="1:7" x14ac:dyDescent="0.25">
      <c r="A470" s="400" t="s">
        <v>2439</v>
      </c>
      <c r="B470" s="299" t="s">
        <v>817</v>
      </c>
      <c r="C470" s="323">
        <v>0</v>
      </c>
      <c r="D470" s="359" t="s">
        <v>466</v>
      </c>
      <c r="E470" s="359">
        <v>0</v>
      </c>
      <c r="F470" s="354">
        <v>0</v>
      </c>
      <c r="G470" s="359" t="s">
        <v>2071</v>
      </c>
    </row>
    <row r="471" spans="1:7" x14ac:dyDescent="0.25">
      <c r="A471" s="400" t="s">
        <v>2440</v>
      </c>
      <c r="B471" s="299" t="s">
        <v>819</v>
      </c>
      <c r="C471" s="323">
        <v>0</v>
      </c>
      <c r="D471" s="359" t="s">
        <v>466</v>
      </c>
      <c r="E471" s="359">
        <v>0</v>
      </c>
      <c r="F471" s="354">
        <v>0</v>
      </c>
      <c r="G471" s="359" t="s">
        <v>2071</v>
      </c>
    </row>
    <row r="472" spans="1:7" x14ac:dyDescent="0.25">
      <c r="A472" s="400" t="s">
        <v>2441</v>
      </c>
      <c r="B472" s="299" t="s">
        <v>821</v>
      </c>
      <c r="C472" s="323">
        <v>0</v>
      </c>
      <c r="D472" s="359" t="s">
        <v>466</v>
      </c>
      <c r="E472" s="359">
        <v>0</v>
      </c>
      <c r="F472" s="354">
        <v>0</v>
      </c>
      <c r="G472" s="359" t="s">
        <v>2071</v>
      </c>
    </row>
    <row r="473" spans="1:7" x14ac:dyDescent="0.25">
      <c r="A473" s="400" t="s">
        <v>2442</v>
      </c>
      <c r="B473" s="299" t="s">
        <v>823</v>
      </c>
      <c r="C473" s="323">
        <v>0</v>
      </c>
      <c r="D473" s="359" t="s">
        <v>466</v>
      </c>
      <c r="E473" s="359">
        <v>0</v>
      </c>
      <c r="F473" s="354">
        <v>0</v>
      </c>
      <c r="G473" s="359" t="s">
        <v>2071</v>
      </c>
    </row>
    <row r="474" spans="1:7" x14ac:dyDescent="0.25">
      <c r="A474" s="400" t="s">
        <v>2443</v>
      </c>
      <c r="B474" s="299" t="s">
        <v>825</v>
      </c>
      <c r="C474" s="323">
        <v>0</v>
      </c>
      <c r="D474" s="359" t="s">
        <v>466</v>
      </c>
      <c r="E474" s="359">
        <v>0</v>
      </c>
      <c r="F474" s="354">
        <v>0</v>
      </c>
      <c r="G474" s="359" t="s">
        <v>2071</v>
      </c>
    </row>
    <row r="475" spans="1:7" x14ac:dyDescent="0.25">
      <c r="A475" s="400" t="s">
        <v>2444</v>
      </c>
      <c r="B475" s="328" t="s">
        <v>10</v>
      </c>
      <c r="C475" s="323">
        <v>14.10912969</v>
      </c>
      <c r="D475" s="359">
        <v>0</v>
      </c>
      <c r="E475" s="359">
        <v>0</v>
      </c>
      <c r="F475" s="354">
        <v>1</v>
      </c>
      <c r="G475" s="359">
        <v>0</v>
      </c>
    </row>
    <row r="476" spans="1:7" x14ac:dyDescent="0.25">
      <c r="A476" s="400" t="s">
        <v>2445</v>
      </c>
      <c r="B476" s="343" t="s">
        <v>827</v>
      </c>
      <c r="C476" s="323">
        <v>0</v>
      </c>
      <c r="D476" s="359">
        <v>0</v>
      </c>
      <c r="E476" s="359">
        <v>0</v>
      </c>
      <c r="F476" s="354">
        <v>0</v>
      </c>
      <c r="G476" s="359" t="s">
        <v>2071</v>
      </c>
    </row>
    <row r="477" spans="1:7" x14ac:dyDescent="0.25">
      <c r="A477" s="400" t="s">
        <v>2446</v>
      </c>
      <c r="B477" s="343" t="s">
        <v>828</v>
      </c>
      <c r="C477" s="323">
        <v>0</v>
      </c>
      <c r="D477" s="359">
        <v>0</v>
      </c>
      <c r="E477" s="359">
        <v>0</v>
      </c>
      <c r="F477" s="354">
        <v>0</v>
      </c>
      <c r="G477" s="359" t="s">
        <v>2071</v>
      </c>
    </row>
    <row r="478" spans="1:7" x14ac:dyDescent="0.25">
      <c r="A478" s="400" t="s">
        <v>2447</v>
      </c>
      <c r="B478" s="343" t="s">
        <v>829</v>
      </c>
      <c r="C478" s="323">
        <v>0</v>
      </c>
      <c r="D478" s="359">
        <v>0</v>
      </c>
      <c r="E478" s="359">
        <v>0</v>
      </c>
      <c r="F478" s="354">
        <v>0</v>
      </c>
      <c r="G478" s="359" t="s">
        <v>2071</v>
      </c>
    </row>
    <row r="479" spans="1:7" x14ac:dyDescent="0.25">
      <c r="A479" s="400" t="s">
        <v>2448</v>
      </c>
      <c r="B479" s="343" t="s">
        <v>830</v>
      </c>
      <c r="C479" s="323">
        <v>0</v>
      </c>
      <c r="D479" s="359">
        <v>0</v>
      </c>
      <c r="E479" s="359">
        <v>0</v>
      </c>
      <c r="F479" s="354">
        <v>0</v>
      </c>
      <c r="G479" s="359" t="s">
        <v>2071</v>
      </c>
    </row>
    <row r="480" spans="1:7" x14ac:dyDescent="0.25">
      <c r="A480" s="400" t="s">
        <v>2449</v>
      </c>
      <c r="B480" s="343" t="s">
        <v>831</v>
      </c>
      <c r="C480" s="323">
        <v>0</v>
      </c>
      <c r="D480" s="359">
        <v>0</v>
      </c>
      <c r="E480" s="359">
        <v>0</v>
      </c>
      <c r="F480" s="354">
        <v>0</v>
      </c>
      <c r="G480" s="359" t="s">
        <v>2071</v>
      </c>
    </row>
    <row r="481" spans="1:7" x14ac:dyDescent="0.25">
      <c r="A481" s="400" t="s">
        <v>2450</v>
      </c>
      <c r="B481" s="343" t="s">
        <v>832</v>
      </c>
      <c r="C481" s="323">
        <v>0</v>
      </c>
      <c r="D481" s="359">
        <v>0</v>
      </c>
      <c r="E481" s="359">
        <v>0</v>
      </c>
      <c r="F481" s="354">
        <v>0</v>
      </c>
      <c r="G481" s="359" t="s">
        <v>2071</v>
      </c>
    </row>
    <row r="482" spans="1:7" x14ac:dyDescent="0.25">
      <c r="A482" s="400" t="s">
        <v>2451</v>
      </c>
      <c r="B482" s="343"/>
      <c r="C482" s="323"/>
      <c r="F482" s="361"/>
      <c r="G482" s="299"/>
    </row>
    <row r="483" spans="1:7" x14ac:dyDescent="0.25">
      <c r="A483" s="400" t="s">
        <v>2452</v>
      </c>
      <c r="B483" s="343"/>
      <c r="C483" s="323"/>
      <c r="F483" s="361"/>
      <c r="G483" s="299"/>
    </row>
    <row r="484" spans="1:7" x14ac:dyDescent="0.25">
      <c r="A484" s="400" t="s">
        <v>2453</v>
      </c>
      <c r="B484" s="343"/>
      <c r="C484" s="323"/>
      <c r="F484" s="361"/>
      <c r="G484" s="299"/>
    </row>
    <row r="485" spans="1:7" ht="15" customHeight="1" x14ac:dyDescent="0.25">
      <c r="A485" s="402"/>
      <c r="B485" s="320" t="s">
        <v>2565</v>
      </c>
      <c r="C485" s="319" t="s">
        <v>873</v>
      </c>
      <c r="D485" s="319"/>
      <c r="E485" s="319"/>
      <c r="F485" s="319"/>
      <c r="G485" s="322"/>
    </row>
    <row r="486" spans="1:7" x14ac:dyDescent="0.25">
      <c r="A486" s="400" t="s">
        <v>2454</v>
      </c>
      <c r="B486" s="318" t="s">
        <v>874</v>
      </c>
      <c r="C486" s="325">
        <v>0</v>
      </c>
      <c r="G486" s="299"/>
    </row>
    <row r="487" spans="1:7" x14ac:dyDescent="0.25">
      <c r="A487" s="400" t="s">
        <v>2455</v>
      </c>
      <c r="B487" s="318" t="s">
        <v>875</v>
      </c>
      <c r="C487" s="325">
        <v>0</v>
      </c>
      <c r="G487" s="299"/>
    </row>
    <row r="488" spans="1:7" x14ac:dyDescent="0.25">
      <c r="A488" s="400" t="s">
        <v>2456</v>
      </c>
      <c r="B488" s="318" t="s">
        <v>876</v>
      </c>
      <c r="C488" s="325">
        <v>0</v>
      </c>
      <c r="G488" s="299"/>
    </row>
    <row r="489" spans="1:7" x14ac:dyDescent="0.25">
      <c r="A489" s="400" t="s">
        <v>2457</v>
      </c>
      <c r="B489" s="318" t="s">
        <v>877</v>
      </c>
      <c r="C489" s="325">
        <v>0</v>
      </c>
      <c r="G489" s="299"/>
    </row>
    <row r="490" spans="1:7" x14ac:dyDescent="0.25">
      <c r="A490" s="400" t="s">
        <v>2458</v>
      </c>
      <c r="B490" s="318" t="s">
        <v>878</v>
      </c>
      <c r="C490" s="325">
        <v>0</v>
      </c>
      <c r="G490" s="299"/>
    </row>
    <row r="491" spans="1:7" x14ac:dyDescent="0.25">
      <c r="A491" s="400" t="s">
        <v>2459</v>
      </c>
      <c r="B491" s="318" t="s">
        <v>50</v>
      </c>
      <c r="C491" s="325">
        <v>0</v>
      </c>
      <c r="G491" s="299"/>
    </row>
    <row r="492" spans="1:7" x14ac:dyDescent="0.25">
      <c r="A492" s="400" t="s">
        <v>2460</v>
      </c>
      <c r="B492" s="318" t="s">
        <v>879</v>
      </c>
      <c r="C492" s="325">
        <v>0</v>
      </c>
      <c r="G492" s="299"/>
    </row>
    <row r="493" spans="1:7" x14ac:dyDescent="0.25">
      <c r="A493" s="400" t="s">
        <v>2461</v>
      </c>
      <c r="B493" s="318" t="s">
        <v>880</v>
      </c>
      <c r="C493" s="325">
        <v>0</v>
      </c>
      <c r="G493" s="299"/>
    </row>
    <row r="494" spans="1:7" x14ac:dyDescent="0.25">
      <c r="A494" s="400" t="s">
        <v>2462</v>
      </c>
      <c r="B494" s="318" t="s">
        <v>881</v>
      </c>
      <c r="C494" s="325">
        <v>0</v>
      </c>
      <c r="G494" s="299"/>
    </row>
    <row r="495" spans="1:7" x14ac:dyDescent="0.25">
      <c r="A495" s="400" t="s">
        <v>2463</v>
      </c>
      <c r="B495" s="318" t="s">
        <v>9</v>
      </c>
      <c r="C495" s="325">
        <v>1</v>
      </c>
      <c r="G495" s="299"/>
    </row>
    <row r="496" spans="1:7" x14ac:dyDescent="0.25">
      <c r="A496" s="400" t="s">
        <v>2464</v>
      </c>
      <c r="B496" s="373" t="s">
        <v>2724</v>
      </c>
      <c r="C496" s="325">
        <v>1</v>
      </c>
      <c r="G496" s="299"/>
    </row>
    <row r="497" spans="1:7" x14ac:dyDescent="0.25">
      <c r="A497" s="400" t="s">
        <v>2465</v>
      </c>
      <c r="B497" s="373" t="s">
        <v>1786</v>
      </c>
      <c r="C497" s="325" t="s">
        <v>466</v>
      </c>
      <c r="G497" s="299"/>
    </row>
    <row r="498" spans="1:7" x14ac:dyDescent="0.25">
      <c r="A498" s="400" t="s">
        <v>2466</v>
      </c>
      <c r="B498" s="373" t="s">
        <v>1786</v>
      </c>
      <c r="C498" s="325" t="s">
        <v>466</v>
      </c>
      <c r="G498" s="299"/>
    </row>
    <row r="499" spans="1:7" x14ac:dyDescent="0.25">
      <c r="A499" s="400" t="s">
        <v>2467</v>
      </c>
      <c r="B499" s="373" t="s">
        <v>1786</v>
      </c>
      <c r="C499" s="325" t="s">
        <v>466</v>
      </c>
      <c r="G499" s="299"/>
    </row>
    <row r="500" spans="1:7" x14ac:dyDescent="0.25">
      <c r="A500" s="400" t="s">
        <v>2468</v>
      </c>
      <c r="B500" s="373" t="s">
        <v>1786</v>
      </c>
      <c r="C500" s="325" t="s">
        <v>466</v>
      </c>
      <c r="G500" s="299"/>
    </row>
    <row r="501" spans="1:7" x14ac:dyDescent="0.25">
      <c r="A501" s="400" t="s">
        <v>2469</v>
      </c>
      <c r="B501" s="373" t="s">
        <v>1786</v>
      </c>
      <c r="C501" s="325" t="s">
        <v>466</v>
      </c>
      <c r="G501" s="299"/>
    </row>
    <row r="502" spans="1:7" x14ac:dyDescent="0.25">
      <c r="A502" s="400" t="s">
        <v>2470</v>
      </c>
      <c r="B502" s="373" t="s">
        <v>1786</v>
      </c>
      <c r="C502" s="325" t="s">
        <v>466</v>
      </c>
      <c r="G502" s="299"/>
    </row>
    <row r="503" spans="1:7" x14ac:dyDescent="0.25">
      <c r="A503" s="400" t="s">
        <v>2471</v>
      </c>
      <c r="B503" s="373" t="s">
        <v>1786</v>
      </c>
      <c r="C503" s="325" t="s">
        <v>466</v>
      </c>
      <c r="G503" s="299"/>
    </row>
    <row r="504" spans="1:7" x14ac:dyDescent="0.25">
      <c r="A504" s="400" t="s">
        <v>2472</v>
      </c>
      <c r="B504" s="373" t="s">
        <v>1786</v>
      </c>
      <c r="C504" s="325" t="s">
        <v>466</v>
      </c>
      <c r="G504" s="299"/>
    </row>
    <row r="505" spans="1:7" x14ac:dyDescent="0.25">
      <c r="A505" s="400" t="s">
        <v>2473</v>
      </c>
      <c r="B505" s="373" t="s">
        <v>1786</v>
      </c>
      <c r="C505" s="325" t="s">
        <v>466</v>
      </c>
      <c r="G505" s="299"/>
    </row>
    <row r="506" spans="1:7" x14ac:dyDescent="0.25">
      <c r="A506" s="400" t="s">
        <v>2474</v>
      </c>
      <c r="B506" s="373" t="s">
        <v>1786</v>
      </c>
      <c r="C506" s="325" t="s">
        <v>466</v>
      </c>
      <c r="G506" s="299"/>
    </row>
    <row r="507" spans="1:7" x14ac:dyDescent="0.25">
      <c r="A507" s="400" t="s">
        <v>2475</v>
      </c>
      <c r="B507" s="373" t="s">
        <v>1786</v>
      </c>
      <c r="C507" s="325" t="s">
        <v>466</v>
      </c>
      <c r="G507" s="299"/>
    </row>
    <row r="508" spans="1:7" x14ac:dyDescent="0.25">
      <c r="A508" s="400" t="s">
        <v>2476</v>
      </c>
      <c r="B508" s="373" t="s">
        <v>1786</v>
      </c>
      <c r="C508" s="325" t="s">
        <v>466</v>
      </c>
      <c r="G508" s="299"/>
    </row>
    <row r="509" spans="1:7" x14ac:dyDescent="0.25">
      <c r="A509" s="400" t="s">
        <v>2477</v>
      </c>
      <c r="B509" s="373" t="s">
        <v>1786</v>
      </c>
      <c r="C509" s="325" t="s">
        <v>466</v>
      </c>
      <c r="G509" s="299"/>
    </row>
    <row r="510" spans="1:7" x14ac:dyDescent="0.25">
      <c r="A510" s="400" t="s">
        <v>2478</v>
      </c>
      <c r="B510" s="373" t="s">
        <v>1786</v>
      </c>
      <c r="C510" s="325" t="s">
        <v>466</v>
      </c>
      <c r="G510" s="299"/>
    </row>
    <row r="511" spans="1:7" x14ac:dyDescent="0.25">
      <c r="A511" s="400" t="s">
        <v>2479</v>
      </c>
      <c r="B511" s="373" t="s">
        <v>1786</v>
      </c>
      <c r="C511" s="325" t="s">
        <v>466</v>
      </c>
      <c r="G511" s="299"/>
    </row>
    <row r="512" spans="1:7" x14ac:dyDescent="0.25">
      <c r="A512" s="400" t="s">
        <v>2480</v>
      </c>
      <c r="B512" s="373" t="s">
        <v>1786</v>
      </c>
      <c r="C512" s="325" t="s">
        <v>466</v>
      </c>
      <c r="G512" s="299"/>
    </row>
    <row r="513" spans="1:7" x14ac:dyDescent="0.25">
      <c r="A513" s="430"/>
      <c r="B513" s="430" t="s">
        <v>2566</v>
      </c>
      <c r="C513" s="402" t="s">
        <v>457</v>
      </c>
      <c r="D513" s="402" t="s">
        <v>1722</v>
      </c>
      <c r="E513" s="402"/>
      <c r="F513" s="402" t="s">
        <v>703</v>
      </c>
      <c r="G513" s="402" t="s">
        <v>1723</v>
      </c>
    </row>
    <row r="514" spans="1:7" x14ac:dyDescent="0.25">
      <c r="A514" s="400" t="s">
        <v>2481</v>
      </c>
      <c r="B514" s="401" t="s">
        <v>159</v>
      </c>
      <c r="C514" s="431">
        <v>14.10912969</v>
      </c>
      <c r="D514" s="431">
        <v>1</v>
      </c>
      <c r="E514" s="423"/>
      <c r="F514" s="421">
        <f>IF($C$532=0,"",IF(C514="[for completion]","",IF(C514="","",C514/$C$532)))</f>
        <v>1</v>
      </c>
      <c r="G514" s="421">
        <f>IF($D$532=0,"",IF(D514="[for completion]","",IF(D514="","",D514/$D$532)))</f>
        <v>1</v>
      </c>
    </row>
    <row r="515" spans="1:7" x14ac:dyDescent="0.25">
      <c r="A515" s="400" t="s">
        <v>2482</v>
      </c>
      <c r="B515" s="401" t="s">
        <v>1708</v>
      </c>
      <c r="C515" s="431">
        <v>0</v>
      </c>
      <c r="D515" s="431">
        <v>0</v>
      </c>
      <c r="E515" s="423"/>
      <c r="F515" s="421">
        <f t="shared" ref="F515:F531" si="18">IF($C$532=0,"",IF(C515="[for completion]","",IF(C515="","",C515/$C$532)))</f>
        <v>0</v>
      </c>
      <c r="G515" s="421">
        <f t="shared" ref="G515:G531" si="19">IF($D$532=0,"",IF(D515="[for completion]","",IF(D515="","",D515/$D$532)))</f>
        <v>0</v>
      </c>
    </row>
    <row r="516" spans="1:7" x14ac:dyDescent="0.25">
      <c r="A516" s="400" t="s">
        <v>2483</v>
      </c>
      <c r="B516" s="401" t="s">
        <v>1709</v>
      </c>
      <c r="C516" s="431">
        <v>0</v>
      </c>
      <c r="D516" s="431">
        <v>0</v>
      </c>
      <c r="E516" s="423"/>
      <c r="F516" s="421">
        <f t="shared" si="18"/>
        <v>0</v>
      </c>
      <c r="G516" s="421">
        <f t="shared" si="19"/>
        <v>0</v>
      </c>
    </row>
    <row r="517" spans="1:7" x14ac:dyDescent="0.25">
      <c r="A517" s="400" t="s">
        <v>2484</v>
      </c>
      <c r="B517" s="401" t="s">
        <v>1710</v>
      </c>
      <c r="C517" s="431">
        <v>0</v>
      </c>
      <c r="D517" s="431">
        <v>0</v>
      </c>
      <c r="E517" s="423"/>
      <c r="F517" s="421">
        <f t="shared" si="18"/>
        <v>0</v>
      </c>
      <c r="G517" s="421">
        <f t="shared" si="19"/>
        <v>0</v>
      </c>
    </row>
    <row r="518" spans="1:7" x14ac:dyDescent="0.25">
      <c r="A518" s="400" t="s">
        <v>2485</v>
      </c>
      <c r="B518" s="401" t="s">
        <v>1711</v>
      </c>
      <c r="C518" s="431">
        <v>0</v>
      </c>
      <c r="D518" s="431">
        <v>0</v>
      </c>
      <c r="E518" s="423"/>
      <c r="F518" s="421">
        <f t="shared" si="18"/>
        <v>0</v>
      </c>
      <c r="G518" s="421">
        <f t="shared" si="19"/>
        <v>0</v>
      </c>
    </row>
    <row r="519" spans="1:7" x14ac:dyDescent="0.25">
      <c r="A519" s="400" t="s">
        <v>2486</v>
      </c>
      <c r="B519" s="401" t="s">
        <v>1712</v>
      </c>
      <c r="C519" s="431">
        <v>0</v>
      </c>
      <c r="D519" s="431">
        <v>0</v>
      </c>
      <c r="E519" s="423"/>
      <c r="F519" s="421">
        <f t="shared" si="18"/>
        <v>0</v>
      </c>
      <c r="G519" s="421">
        <f t="shared" si="19"/>
        <v>0</v>
      </c>
    </row>
    <row r="520" spans="1:7" x14ac:dyDescent="0.25">
      <c r="A520" s="400" t="s">
        <v>2487</v>
      </c>
      <c r="B520" s="401" t="s">
        <v>1713</v>
      </c>
      <c r="C520" s="431">
        <v>0</v>
      </c>
      <c r="D520" s="431">
        <v>0</v>
      </c>
      <c r="E520" s="423"/>
      <c r="F520" s="421">
        <f t="shared" si="18"/>
        <v>0</v>
      </c>
      <c r="G520" s="421">
        <f t="shared" si="19"/>
        <v>0</v>
      </c>
    </row>
    <row r="521" spans="1:7" x14ac:dyDescent="0.25">
      <c r="A521" s="400" t="s">
        <v>2488</v>
      </c>
      <c r="B521" s="401" t="s">
        <v>1719</v>
      </c>
      <c r="C521" s="431">
        <v>0</v>
      </c>
      <c r="D521" s="431">
        <v>0</v>
      </c>
      <c r="E521" s="423"/>
      <c r="F521" s="421">
        <f t="shared" si="18"/>
        <v>0</v>
      </c>
      <c r="G521" s="421">
        <f t="shared" si="19"/>
        <v>0</v>
      </c>
    </row>
    <row r="522" spans="1:7" x14ac:dyDescent="0.25">
      <c r="A522" s="400" t="s">
        <v>2489</v>
      </c>
      <c r="B522" s="401" t="s">
        <v>1714</v>
      </c>
      <c r="C522" s="431">
        <v>0</v>
      </c>
      <c r="D522" s="431">
        <v>0</v>
      </c>
      <c r="E522" s="423"/>
      <c r="F522" s="421">
        <f t="shared" si="18"/>
        <v>0</v>
      </c>
      <c r="G522" s="421">
        <f t="shared" si="19"/>
        <v>0</v>
      </c>
    </row>
    <row r="523" spans="1:7" x14ac:dyDescent="0.25">
      <c r="A523" s="400" t="s">
        <v>2490</v>
      </c>
      <c r="B523" s="401" t="s">
        <v>1715</v>
      </c>
      <c r="C523" s="431">
        <v>0</v>
      </c>
      <c r="D523" s="431">
        <v>0</v>
      </c>
      <c r="E523" s="423"/>
      <c r="F523" s="421">
        <f t="shared" si="18"/>
        <v>0</v>
      </c>
      <c r="G523" s="421">
        <f t="shared" si="19"/>
        <v>0</v>
      </c>
    </row>
    <row r="524" spans="1:7" x14ac:dyDescent="0.25">
      <c r="A524" s="400" t="s">
        <v>2491</v>
      </c>
      <c r="B524" s="401" t="s">
        <v>1716</v>
      </c>
      <c r="C524" s="431">
        <v>0</v>
      </c>
      <c r="D524" s="431">
        <v>0</v>
      </c>
      <c r="E524" s="423"/>
      <c r="F524" s="421">
        <f t="shared" si="18"/>
        <v>0</v>
      </c>
      <c r="G524" s="421">
        <f t="shared" si="19"/>
        <v>0</v>
      </c>
    </row>
    <row r="525" spans="1:7" x14ac:dyDescent="0.25">
      <c r="A525" s="400" t="s">
        <v>2492</v>
      </c>
      <c r="B525" s="401" t="s">
        <v>1717</v>
      </c>
      <c r="C525" s="431">
        <v>0</v>
      </c>
      <c r="D525" s="431">
        <v>0</v>
      </c>
      <c r="E525" s="423"/>
      <c r="F525" s="421">
        <f t="shared" si="18"/>
        <v>0</v>
      </c>
      <c r="G525" s="421">
        <f t="shared" si="19"/>
        <v>0</v>
      </c>
    </row>
    <row r="526" spans="1:7" x14ac:dyDescent="0.25">
      <c r="A526" s="400" t="s">
        <v>2493</v>
      </c>
      <c r="B526" s="401" t="s">
        <v>1718</v>
      </c>
      <c r="C526" s="431">
        <v>0</v>
      </c>
      <c r="D526" s="431">
        <v>0</v>
      </c>
      <c r="E526" s="423"/>
      <c r="F526" s="421">
        <f t="shared" si="18"/>
        <v>0</v>
      </c>
      <c r="G526" s="421">
        <f t="shared" si="19"/>
        <v>0</v>
      </c>
    </row>
    <row r="527" spans="1:7" x14ac:dyDescent="0.25">
      <c r="A527" s="400" t="s">
        <v>2494</v>
      </c>
      <c r="B527" s="401" t="s">
        <v>1767</v>
      </c>
      <c r="C527" s="431">
        <v>0</v>
      </c>
      <c r="D527" s="431">
        <v>0</v>
      </c>
      <c r="E527" s="423"/>
      <c r="F527" s="421">
        <f t="shared" si="18"/>
        <v>0</v>
      </c>
      <c r="G527" s="421">
        <f t="shared" si="19"/>
        <v>0</v>
      </c>
    </row>
    <row r="528" spans="1:7" x14ac:dyDescent="0.25">
      <c r="A528" s="400" t="s">
        <v>2495</v>
      </c>
      <c r="B528" s="401" t="s">
        <v>1630</v>
      </c>
      <c r="C528" s="431" t="s">
        <v>466</v>
      </c>
      <c r="D528" s="431" t="s">
        <v>466</v>
      </c>
      <c r="E528" s="423"/>
      <c r="F528" s="421"/>
      <c r="G528" s="421"/>
    </row>
    <row r="529" spans="1:7" x14ac:dyDescent="0.25">
      <c r="A529" s="400" t="s">
        <v>2496</v>
      </c>
      <c r="B529" s="401" t="s">
        <v>1630</v>
      </c>
      <c r="C529" s="431" t="s">
        <v>466</v>
      </c>
      <c r="D529" s="431" t="s">
        <v>466</v>
      </c>
      <c r="E529" s="423"/>
      <c r="F529" s="421"/>
      <c r="G529" s="421"/>
    </row>
    <row r="530" spans="1:7" x14ac:dyDescent="0.25">
      <c r="A530" s="400" t="s">
        <v>2497</v>
      </c>
      <c r="B530" s="401" t="s">
        <v>1630</v>
      </c>
      <c r="C530" s="431" t="s">
        <v>466</v>
      </c>
      <c r="D530" s="431" t="s">
        <v>466</v>
      </c>
      <c r="E530" s="423"/>
      <c r="F530" s="421"/>
      <c r="G530" s="421"/>
    </row>
    <row r="531" spans="1:7" x14ac:dyDescent="0.25">
      <c r="A531" s="400" t="s">
        <v>2498</v>
      </c>
      <c r="B531" s="401" t="s">
        <v>1648</v>
      </c>
      <c r="C531" s="422">
        <v>0</v>
      </c>
      <c r="D531" s="431">
        <v>0</v>
      </c>
      <c r="E531" s="423"/>
      <c r="F531" s="421">
        <f t="shared" si="18"/>
        <v>0</v>
      </c>
      <c r="G531" s="421">
        <f t="shared" si="19"/>
        <v>0</v>
      </c>
    </row>
    <row r="532" spans="1:7" x14ac:dyDescent="0.25">
      <c r="A532" s="400" t="s">
        <v>2499</v>
      </c>
      <c r="B532" s="401" t="s">
        <v>10</v>
      </c>
      <c r="C532" s="422">
        <f>SUM(C514:C531)</f>
        <v>14.10912969</v>
      </c>
      <c r="D532" s="431">
        <f>SUM(D514:D531)</f>
        <v>1</v>
      </c>
      <c r="E532" s="423"/>
      <c r="F532" s="429">
        <f>SUM(F514:F531)</f>
        <v>1</v>
      </c>
      <c r="G532" s="429">
        <f>SUM(G514:G531)</f>
        <v>1</v>
      </c>
    </row>
    <row r="533" spans="1:7" x14ac:dyDescent="0.25">
      <c r="A533" s="400" t="s">
        <v>2500</v>
      </c>
      <c r="B533" s="401"/>
      <c r="C533" s="400"/>
      <c r="D533" s="400"/>
      <c r="E533" s="423"/>
      <c r="F533" s="423"/>
      <c r="G533" s="423"/>
    </row>
    <row r="534" spans="1:7" x14ac:dyDescent="0.25">
      <c r="A534" s="400" t="s">
        <v>2501</v>
      </c>
      <c r="B534" s="401"/>
      <c r="C534" s="400"/>
      <c r="D534" s="400"/>
      <c r="E534" s="423"/>
      <c r="F534" s="423"/>
      <c r="G534" s="423"/>
    </row>
    <row r="535" spans="1:7" x14ac:dyDescent="0.25">
      <c r="A535" s="400" t="s">
        <v>2502</v>
      </c>
      <c r="B535" s="401"/>
      <c r="C535" s="400"/>
      <c r="D535" s="400"/>
      <c r="E535" s="423"/>
      <c r="F535" s="423"/>
      <c r="G535" s="423"/>
    </row>
    <row r="536" spans="1:7" x14ac:dyDescent="0.25">
      <c r="A536" s="430"/>
      <c r="B536" s="425" t="s">
        <v>2572</v>
      </c>
      <c r="C536" s="402" t="s">
        <v>457</v>
      </c>
      <c r="D536" s="402" t="s">
        <v>1722</v>
      </c>
      <c r="E536" s="402"/>
      <c r="F536" s="402" t="s">
        <v>703</v>
      </c>
      <c r="G536" s="402" t="s">
        <v>1723</v>
      </c>
    </row>
    <row r="537" spans="1:7" x14ac:dyDescent="0.25">
      <c r="A537" s="400" t="s">
        <v>2503</v>
      </c>
      <c r="B537" s="401" t="s">
        <v>1735</v>
      </c>
      <c r="C537" s="431">
        <v>14.10912969</v>
      </c>
      <c r="D537" s="431">
        <v>1</v>
      </c>
      <c r="E537" s="423"/>
      <c r="F537" s="421">
        <f>IF($C$555=0,"",IF(C537="[for completion]","",IF(C537="","",C537/$C$555)))</f>
        <v>1</v>
      </c>
      <c r="G537" s="421">
        <f>IF($D$555=0,"",IF(D537="[for completion]","",IF(D537="","",D537/$D$555)))</f>
        <v>1</v>
      </c>
    </row>
    <row r="538" spans="1:7" x14ac:dyDescent="0.25">
      <c r="A538" s="400" t="s">
        <v>2504</v>
      </c>
      <c r="B538" s="401" t="s">
        <v>1736</v>
      </c>
      <c r="C538" s="431">
        <v>0</v>
      </c>
      <c r="D538" s="431">
        <v>0</v>
      </c>
      <c r="E538" s="423"/>
      <c r="F538" s="421">
        <f t="shared" ref="F538:F554" si="20">IF($C$555=0,"",IF(C538="[for completion]","",IF(C538="","",C538/$C$555)))</f>
        <v>0</v>
      </c>
      <c r="G538" s="421">
        <f t="shared" ref="G538:G554" si="21">IF($D$555=0,"",IF(D538="[for completion]","",IF(D538="","",D538/$D$555)))</f>
        <v>0</v>
      </c>
    </row>
    <row r="539" spans="1:7" x14ac:dyDescent="0.25">
      <c r="A539" s="400" t="s">
        <v>2505</v>
      </c>
      <c r="B539" s="401" t="s">
        <v>1737</v>
      </c>
      <c r="C539" s="431">
        <v>0</v>
      </c>
      <c r="D539" s="431">
        <v>0</v>
      </c>
      <c r="E539" s="423"/>
      <c r="F539" s="421">
        <f t="shared" si="20"/>
        <v>0</v>
      </c>
      <c r="G539" s="421">
        <f t="shared" si="21"/>
        <v>0</v>
      </c>
    </row>
    <row r="540" spans="1:7" x14ac:dyDescent="0.25">
      <c r="A540" s="400" t="s">
        <v>2506</v>
      </c>
      <c r="B540" s="401" t="s">
        <v>1738</v>
      </c>
      <c r="C540" s="431">
        <v>0</v>
      </c>
      <c r="D540" s="431">
        <v>0</v>
      </c>
      <c r="E540" s="423"/>
      <c r="F540" s="421">
        <f t="shared" si="20"/>
        <v>0</v>
      </c>
      <c r="G540" s="421">
        <f t="shared" si="21"/>
        <v>0</v>
      </c>
    </row>
    <row r="541" spans="1:7" x14ac:dyDescent="0.25">
      <c r="A541" s="400" t="s">
        <v>2507</v>
      </c>
      <c r="B541" s="401" t="s">
        <v>1739</v>
      </c>
      <c r="C541" s="431">
        <v>0</v>
      </c>
      <c r="D541" s="431">
        <v>0</v>
      </c>
      <c r="E541" s="423"/>
      <c r="F541" s="421">
        <f t="shared" si="20"/>
        <v>0</v>
      </c>
      <c r="G541" s="421">
        <f t="shared" si="21"/>
        <v>0</v>
      </c>
    </row>
    <row r="542" spans="1:7" x14ac:dyDescent="0.25">
      <c r="A542" s="400" t="s">
        <v>2508</v>
      </c>
      <c r="B542" s="401" t="s">
        <v>1740</v>
      </c>
      <c r="C542" s="431">
        <v>0</v>
      </c>
      <c r="D542" s="431">
        <v>0</v>
      </c>
      <c r="E542" s="423"/>
      <c r="F542" s="421">
        <f t="shared" si="20"/>
        <v>0</v>
      </c>
      <c r="G542" s="421">
        <f t="shared" si="21"/>
        <v>0</v>
      </c>
    </row>
    <row r="543" spans="1:7" x14ac:dyDescent="0.25">
      <c r="A543" s="400" t="s">
        <v>2509</v>
      </c>
      <c r="B543" s="401" t="s">
        <v>1741</v>
      </c>
      <c r="C543" s="431">
        <v>0</v>
      </c>
      <c r="D543" s="431">
        <v>0</v>
      </c>
      <c r="E543" s="423"/>
      <c r="F543" s="421">
        <f t="shared" si="20"/>
        <v>0</v>
      </c>
      <c r="G543" s="421">
        <f t="shared" si="21"/>
        <v>0</v>
      </c>
    </row>
    <row r="544" spans="1:7" x14ac:dyDescent="0.25">
      <c r="A544" s="400" t="s">
        <v>2510</v>
      </c>
      <c r="B544" s="401" t="s">
        <v>1742</v>
      </c>
      <c r="C544" s="431">
        <v>0</v>
      </c>
      <c r="D544" s="431">
        <v>0</v>
      </c>
      <c r="E544" s="423"/>
      <c r="F544" s="421">
        <f t="shared" si="20"/>
        <v>0</v>
      </c>
      <c r="G544" s="421">
        <f t="shared" si="21"/>
        <v>0</v>
      </c>
    </row>
    <row r="545" spans="1:7" x14ac:dyDescent="0.25">
      <c r="A545" s="400" t="s">
        <v>2511</v>
      </c>
      <c r="B545" s="401" t="s">
        <v>1743</v>
      </c>
      <c r="C545" s="431">
        <v>0</v>
      </c>
      <c r="D545" s="431">
        <v>0</v>
      </c>
      <c r="E545" s="423"/>
      <c r="F545" s="421">
        <f t="shared" si="20"/>
        <v>0</v>
      </c>
      <c r="G545" s="421">
        <f t="shared" si="21"/>
        <v>0</v>
      </c>
    </row>
    <row r="546" spans="1:7" x14ac:dyDescent="0.25">
      <c r="A546" s="400" t="s">
        <v>2512</v>
      </c>
      <c r="B546" s="401" t="s">
        <v>1744</v>
      </c>
      <c r="C546" s="431">
        <v>0</v>
      </c>
      <c r="D546" s="431">
        <v>0</v>
      </c>
      <c r="E546" s="423"/>
      <c r="F546" s="421">
        <f t="shared" si="20"/>
        <v>0</v>
      </c>
      <c r="G546" s="421">
        <f t="shared" si="21"/>
        <v>0</v>
      </c>
    </row>
    <row r="547" spans="1:7" x14ac:dyDescent="0.25">
      <c r="A547" s="400" t="s">
        <v>2513</v>
      </c>
      <c r="B547" s="401" t="s">
        <v>1745</v>
      </c>
      <c r="C547" s="431">
        <v>0</v>
      </c>
      <c r="D547" s="431">
        <v>0</v>
      </c>
      <c r="E547" s="423"/>
      <c r="F547" s="421">
        <f t="shared" si="20"/>
        <v>0</v>
      </c>
      <c r="G547" s="421">
        <f t="shared" si="21"/>
        <v>0</v>
      </c>
    </row>
    <row r="548" spans="1:7" x14ac:dyDescent="0.25">
      <c r="A548" s="400" t="s">
        <v>2514</v>
      </c>
      <c r="B548" s="401" t="s">
        <v>1746</v>
      </c>
      <c r="C548" s="431">
        <v>0</v>
      </c>
      <c r="D548" s="431">
        <v>0</v>
      </c>
      <c r="E548" s="423"/>
      <c r="F548" s="421">
        <f t="shared" si="20"/>
        <v>0</v>
      </c>
      <c r="G548" s="421">
        <f t="shared" si="21"/>
        <v>0</v>
      </c>
    </row>
    <row r="549" spans="1:7" x14ac:dyDescent="0.25">
      <c r="A549" s="400" t="s">
        <v>2515</v>
      </c>
      <c r="B549" s="401" t="s">
        <v>1747</v>
      </c>
      <c r="C549" s="431">
        <v>0</v>
      </c>
      <c r="D549" s="431">
        <v>0</v>
      </c>
      <c r="E549" s="423"/>
      <c r="F549" s="421">
        <f t="shared" si="20"/>
        <v>0</v>
      </c>
      <c r="G549" s="421">
        <f t="shared" si="21"/>
        <v>0</v>
      </c>
    </row>
    <row r="550" spans="1:7" x14ac:dyDescent="0.25">
      <c r="A550" s="400" t="s">
        <v>2516</v>
      </c>
      <c r="B550" s="401" t="s">
        <v>1748</v>
      </c>
      <c r="C550" s="431">
        <v>0</v>
      </c>
      <c r="D550" s="431">
        <v>0</v>
      </c>
      <c r="E550" s="423"/>
      <c r="F550" s="421">
        <f t="shared" si="20"/>
        <v>0</v>
      </c>
      <c r="G550" s="421">
        <f t="shared" si="21"/>
        <v>0</v>
      </c>
    </row>
    <row r="551" spans="1:7" x14ac:dyDescent="0.25">
      <c r="A551" s="400" t="s">
        <v>2517</v>
      </c>
      <c r="B551" s="401" t="s">
        <v>1630</v>
      </c>
      <c r="C551" s="431" t="s">
        <v>466</v>
      </c>
      <c r="D551" s="431" t="s">
        <v>466</v>
      </c>
      <c r="E551" s="423"/>
      <c r="F551" s="421"/>
      <c r="G551" s="421"/>
    </row>
    <row r="552" spans="1:7" x14ac:dyDescent="0.25">
      <c r="A552" s="400" t="s">
        <v>2518</v>
      </c>
      <c r="B552" s="401" t="s">
        <v>1630</v>
      </c>
      <c r="C552" s="431" t="s">
        <v>466</v>
      </c>
      <c r="D552" s="431" t="s">
        <v>466</v>
      </c>
      <c r="E552" s="423"/>
      <c r="F552" s="421"/>
      <c r="G552" s="421"/>
    </row>
    <row r="553" spans="1:7" x14ac:dyDescent="0.25">
      <c r="A553" s="400" t="s">
        <v>2519</v>
      </c>
      <c r="B553" s="401" t="s">
        <v>1630</v>
      </c>
      <c r="C553" s="431" t="s">
        <v>466</v>
      </c>
      <c r="D553" s="431" t="s">
        <v>466</v>
      </c>
      <c r="E553" s="423"/>
      <c r="F553" s="421"/>
      <c r="G553" s="421"/>
    </row>
    <row r="554" spans="1:7" x14ac:dyDescent="0.25">
      <c r="A554" s="400" t="s">
        <v>2520</v>
      </c>
      <c r="B554" s="401" t="s">
        <v>1648</v>
      </c>
      <c r="C554" s="422">
        <v>0</v>
      </c>
      <c r="D554" s="431">
        <v>0</v>
      </c>
      <c r="E554" s="423"/>
      <c r="F554" s="421">
        <f t="shared" si="20"/>
        <v>0</v>
      </c>
      <c r="G554" s="421">
        <f t="shared" si="21"/>
        <v>0</v>
      </c>
    </row>
    <row r="555" spans="1:7" x14ac:dyDescent="0.25">
      <c r="A555" s="400" t="s">
        <v>2521</v>
      </c>
      <c r="B555" s="401" t="s">
        <v>10</v>
      </c>
      <c r="C555" s="422">
        <f>SUM(C537:C554)</f>
        <v>14.10912969</v>
      </c>
      <c r="D555" s="431">
        <f>SUM(D537:D554)</f>
        <v>1</v>
      </c>
      <c r="E555" s="423"/>
      <c r="F555" s="429">
        <f>SUM(F537:F554)</f>
        <v>1</v>
      </c>
      <c r="G555" s="429">
        <f>SUM(G537:G554)</f>
        <v>1</v>
      </c>
    </row>
    <row r="556" spans="1:7" x14ac:dyDescent="0.25">
      <c r="A556" s="400" t="s">
        <v>2522</v>
      </c>
      <c r="B556" s="401"/>
      <c r="C556" s="400"/>
      <c r="D556" s="400"/>
      <c r="E556" s="423"/>
      <c r="F556" s="423"/>
      <c r="G556" s="423"/>
    </row>
    <row r="557" spans="1:7" x14ac:dyDescent="0.25">
      <c r="A557" s="400" t="s">
        <v>2523</v>
      </c>
      <c r="B557" s="401"/>
      <c r="C557" s="400"/>
      <c r="D557" s="400"/>
      <c r="E557" s="423"/>
      <c r="F557" s="423"/>
      <c r="G557" s="423"/>
    </row>
    <row r="558" spans="1:7" x14ac:dyDescent="0.25">
      <c r="A558" s="400" t="s">
        <v>2524</v>
      </c>
      <c r="B558" s="401"/>
      <c r="C558" s="400"/>
      <c r="D558" s="400"/>
      <c r="E558" s="423"/>
      <c r="F558" s="423"/>
      <c r="G558" s="423"/>
    </row>
    <row r="559" spans="1:7" x14ac:dyDescent="0.25">
      <c r="A559" s="430"/>
      <c r="B559" s="430" t="s">
        <v>2567</v>
      </c>
      <c r="C559" s="402" t="s">
        <v>457</v>
      </c>
      <c r="D559" s="402" t="s">
        <v>1722</v>
      </c>
      <c r="E559" s="402"/>
      <c r="F559" s="402" t="s">
        <v>703</v>
      </c>
      <c r="G559" s="402" t="s">
        <v>1723</v>
      </c>
    </row>
    <row r="560" spans="1:7" x14ac:dyDescent="0.25">
      <c r="A560" s="400" t="s">
        <v>2525</v>
      </c>
      <c r="B560" s="401" t="s">
        <v>1677</v>
      </c>
      <c r="C560" s="431">
        <v>0</v>
      </c>
      <c r="D560" s="431">
        <v>0</v>
      </c>
      <c r="E560" s="423"/>
      <c r="F560" s="421">
        <f>IF($C$570=0,"",IF(C560="[for completion]","",IF(C560="","",C560/$C$570)))</f>
        <v>0</v>
      </c>
      <c r="G560" s="421">
        <f>IF($D$570=0,"",IF(D560="[for completion]","",IF(D560="","",D560/$D$570)))</f>
        <v>0</v>
      </c>
    </row>
    <row r="561" spans="1:7" x14ac:dyDescent="0.25">
      <c r="A561" s="400" t="s">
        <v>2526</v>
      </c>
      <c r="B561" s="401" t="s">
        <v>1679</v>
      </c>
      <c r="C561" s="431">
        <v>0</v>
      </c>
      <c r="D561" s="431">
        <v>0</v>
      </c>
      <c r="E561" s="423"/>
      <c r="F561" s="421">
        <f t="shared" ref="F561:F569" si="22">IF($C$570=0,"",IF(C561="[for completion]","",IF(C561="","",C561/$C$570)))</f>
        <v>0</v>
      </c>
      <c r="G561" s="421">
        <f t="shared" ref="G561:G569" si="23">IF($D$570=0,"",IF(D561="[for completion]","",IF(D561="","",D561/$D$570)))</f>
        <v>0</v>
      </c>
    </row>
    <row r="562" spans="1:7" x14ac:dyDescent="0.25">
      <c r="A562" s="400" t="s">
        <v>2527</v>
      </c>
      <c r="B562" s="401" t="s">
        <v>2571</v>
      </c>
      <c r="C562" s="431">
        <v>0</v>
      </c>
      <c r="D562" s="431">
        <v>0</v>
      </c>
      <c r="E562" s="423"/>
      <c r="F562" s="421">
        <f t="shared" si="22"/>
        <v>0</v>
      </c>
      <c r="G562" s="421">
        <f t="shared" si="23"/>
        <v>0</v>
      </c>
    </row>
    <row r="563" spans="1:7" x14ac:dyDescent="0.25">
      <c r="A563" s="400" t="s">
        <v>2528</v>
      </c>
      <c r="B563" s="401" t="s">
        <v>1683</v>
      </c>
      <c r="C563" s="431">
        <v>0</v>
      </c>
      <c r="D563" s="431">
        <v>0</v>
      </c>
      <c r="E563" s="423"/>
      <c r="F563" s="421">
        <f t="shared" si="22"/>
        <v>0</v>
      </c>
      <c r="G563" s="421">
        <f t="shared" si="23"/>
        <v>0</v>
      </c>
    </row>
    <row r="564" spans="1:7" x14ac:dyDescent="0.25">
      <c r="A564" s="400" t="s">
        <v>2529</v>
      </c>
      <c r="B564" s="401" t="s">
        <v>1685</v>
      </c>
      <c r="C564" s="431">
        <v>0</v>
      </c>
      <c r="D564" s="431">
        <v>0</v>
      </c>
      <c r="E564" s="423"/>
      <c r="F564" s="421">
        <f t="shared" si="22"/>
        <v>0</v>
      </c>
      <c r="G564" s="421">
        <f t="shared" si="23"/>
        <v>0</v>
      </c>
    </row>
    <row r="565" spans="1:7" x14ac:dyDescent="0.25">
      <c r="A565" s="400" t="s">
        <v>2530</v>
      </c>
      <c r="B565" s="401" t="s">
        <v>1687</v>
      </c>
      <c r="C565" s="431">
        <v>0</v>
      </c>
      <c r="D565" s="431">
        <v>0</v>
      </c>
      <c r="E565" s="423"/>
      <c r="F565" s="421">
        <f t="shared" si="22"/>
        <v>0</v>
      </c>
      <c r="G565" s="421">
        <f t="shared" si="23"/>
        <v>0</v>
      </c>
    </row>
    <row r="566" spans="1:7" x14ac:dyDescent="0.25">
      <c r="A566" s="400" t="s">
        <v>2531</v>
      </c>
      <c r="B566" s="401" t="s">
        <v>1689</v>
      </c>
      <c r="C566" s="431">
        <v>0</v>
      </c>
      <c r="D566" s="431">
        <v>0</v>
      </c>
      <c r="E566" s="423"/>
      <c r="F566" s="421">
        <f t="shared" si="22"/>
        <v>0</v>
      </c>
      <c r="G566" s="421">
        <f t="shared" si="23"/>
        <v>0</v>
      </c>
    </row>
    <row r="567" spans="1:7" x14ac:dyDescent="0.25">
      <c r="A567" s="400" t="s">
        <v>2532</v>
      </c>
      <c r="B567" s="401" t="s">
        <v>1691</v>
      </c>
      <c r="C567" s="431">
        <v>0</v>
      </c>
      <c r="D567" s="431">
        <v>0</v>
      </c>
      <c r="E567" s="423"/>
      <c r="F567" s="421">
        <f t="shared" si="22"/>
        <v>0</v>
      </c>
      <c r="G567" s="421">
        <f t="shared" si="23"/>
        <v>0</v>
      </c>
    </row>
    <row r="568" spans="1:7" x14ac:dyDescent="0.25">
      <c r="A568" s="400" t="s">
        <v>2533</v>
      </c>
      <c r="B568" s="401" t="s">
        <v>1693</v>
      </c>
      <c r="C568" s="431">
        <v>14.10912969</v>
      </c>
      <c r="D568" s="431">
        <v>1</v>
      </c>
      <c r="E568" s="423"/>
      <c r="F568" s="421">
        <f t="shared" si="22"/>
        <v>1</v>
      </c>
      <c r="G568" s="421">
        <f t="shared" si="23"/>
        <v>1</v>
      </c>
    </row>
    <row r="569" spans="1:7" x14ac:dyDescent="0.25">
      <c r="A569" s="400" t="s">
        <v>2534</v>
      </c>
      <c r="B569" s="400" t="s">
        <v>1648</v>
      </c>
      <c r="C569" s="431">
        <v>0</v>
      </c>
      <c r="D569" s="431">
        <v>0</v>
      </c>
      <c r="E569" s="423"/>
      <c r="F569" s="421">
        <f t="shared" si="22"/>
        <v>0</v>
      </c>
      <c r="G569" s="421">
        <f t="shared" si="23"/>
        <v>0</v>
      </c>
    </row>
    <row r="570" spans="1:7" x14ac:dyDescent="0.25">
      <c r="A570" s="400" t="s">
        <v>2535</v>
      </c>
      <c r="B570" s="401" t="s">
        <v>10</v>
      </c>
      <c r="C570" s="431">
        <f>SUM(C560:C569)</f>
        <v>14.10912969</v>
      </c>
      <c r="D570" s="431">
        <f>SUM(D560:D569)</f>
        <v>1</v>
      </c>
      <c r="E570" s="423"/>
      <c r="F570" s="429">
        <f>SUM(F560:F569)</f>
        <v>1</v>
      </c>
      <c r="G570" s="429">
        <f>SUM(G560:G569)</f>
        <v>1</v>
      </c>
    </row>
    <row r="571" spans="1:7" x14ac:dyDescent="0.25">
      <c r="A571" s="400" t="s">
        <v>2536</v>
      </c>
      <c r="B571" s="400"/>
      <c r="C571" s="400"/>
      <c r="D571" s="400"/>
      <c r="E571" s="400"/>
      <c r="F571" s="400"/>
      <c r="G571" s="404"/>
    </row>
    <row r="572" spans="1:7" x14ac:dyDescent="0.25">
      <c r="A572" s="430"/>
      <c r="B572" s="430" t="s">
        <v>2568</v>
      </c>
      <c r="C572" s="402" t="s">
        <v>457</v>
      </c>
      <c r="D572" s="402" t="s">
        <v>1627</v>
      </c>
      <c r="E572" s="402"/>
      <c r="F572" s="402" t="s">
        <v>702</v>
      </c>
      <c r="G572" s="402" t="s">
        <v>1723</v>
      </c>
    </row>
    <row r="573" spans="1:7" x14ac:dyDescent="0.25">
      <c r="A573" s="400" t="s">
        <v>2537</v>
      </c>
      <c r="B573" s="401" t="s">
        <v>1706</v>
      </c>
      <c r="C573" s="431">
        <v>14.10912969</v>
      </c>
      <c r="D573" s="431">
        <v>1</v>
      </c>
      <c r="E573" s="423"/>
      <c r="F573" s="421">
        <f>IF($C$577=0,"",IF(C573="[for completion]","",IF(C573="","",C573/$C$577)))</f>
        <v>1</v>
      </c>
      <c r="G573" s="421">
        <f>IF($D$577=0,"",IF(D573="[for completion]","",IF(D573="","",D573/$D$577)))</f>
        <v>1</v>
      </c>
    </row>
    <row r="574" spans="1:7" x14ac:dyDescent="0.25">
      <c r="A574" s="400" t="s">
        <v>2538</v>
      </c>
      <c r="B574" s="428" t="s">
        <v>1724</v>
      </c>
      <c r="C574" s="431">
        <v>0</v>
      </c>
      <c r="D574" s="431">
        <v>0</v>
      </c>
      <c r="E574" s="423"/>
      <c r="F574" s="421">
        <f t="shared" ref="F574:F576" si="24">IF($C$577=0,"",IF(C574="[for completion]","",IF(C574="","",C574/$C$577)))</f>
        <v>0</v>
      </c>
      <c r="G574" s="421">
        <f t="shared" ref="G574:G576" si="25">IF($D$577=0,"",IF(D574="[for completion]","",IF(D574="","",D574/$D$577)))</f>
        <v>0</v>
      </c>
    </row>
    <row r="575" spans="1:7" x14ac:dyDescent="0.25">
      <c r="A575" s="400" t="s">
        <v>2539</v>
      </c>
      <c r="B575" s="401" t="s">
        <v>1555</v>
      </c>
      <c r="C575" s="431">
        <v>0</v>
      </c>
      <c r="D575" s="431">
        <v>0</v>
      </c>
      <c r="E575" s="423"/>
      <c r="F575" s="421">
        <f t="shared" si="24"/>
        <v>0</v>
      </c>
      <c r="G575" s="421">
        <f t="shared" si="25"/>
        <v>0</v>
      </c>
    </row>
    <row r="576" spans="1:7" x14ac:dyDescent="0.25">
      <c r="A576" s="400" t="s">
        <v>2540</v>
      </c>
      <c r="B576" s="400" t="s">
        <v>1648</v>
      </c>
      <c r="C576" s="431">
        <v>0</v>
      </c>
      <c r="D576" s="431">
        <v>0</v>
      </c>
      <c r="E576" s="423"/>
      <c r="F576" s="421">
        <f t="shared" si="24"/>
        <v>0</v>
      </c>
      <c r="G576" s="421">
        <f t="shared" si="25"/>
        <v>0</v>
      </c>
    </row>
    <row r="577" spans="1:7" x14ac:dyDescent="0.25">
      <c r="A577" s="400" t="s">
        <v>2541</v>
      </c>
      <c r="B577" s="401" t="s">
        <v>10</v>
      </c>
      <c r="C577" s="431">
        <f>SUM(C573:C576)</f>
        <v>14.10912969</v>
      </c>
      <c r="D577" s="431">
        <f>SUM(D573:D576)</f>
        <v>1</v>
      </c>
      <c r="E577" s="423"/>
      <c r="F577" s="429">
        <f>SUM(F573:F576)</f>
        <v>1</v>
      </c>
      <c r="G577" s="429">
        <f>SUM(G573:G576)</f>
        <v>1</v>
      </c>
    </row>
    <row r="578" spans="1:7" x14ac:dyDescent="0.25">
      <c r="A578" s="400"/>
    </row>
    <row r="579" spans="1:7" x14ac:dyDescent="0.25">
      <c r="A579" s="430"/>
      <c r="B579" s="430" t="s">
        <v>2569</v>
      </c>
      <c r="C579" s="402" t="s">
        <v>457</v>
      </c>
      <c r="D579" s="402" t="s">
        <v>1722</v>
      </c>
      <c r="E579" s="402"/>
      <c r="F579" s="402" t="s">
        <v>702</v>
      </c>
      <c r="G579" s="402" t="s">
        <v>1723</v>
      </c>
    </row>
    <row r="580" spans="1:7" x14ac:dyDescent="0.25">
      <c r="A580" s="400" t="s">
        <v>2542</v>
      </c>
      <c r="B580" s="449">
        <v>1361.4831389000001</v>
      </c>
      <c r="C580" s="422">
        <v>14.10912969</v>
      </c>
      <c r="D580" s="431">
        <v>1</v>
      </c>
      <c r="E580" s="404"/>
      <c r="F580" s="421">
        <f>IF($C$598=0,"",IF(C580="[for completion]","",IF(C580="","",C580/$C$598)))</f>
        <v>1</v>
      </c>
      <c r="G580" s="421">
        <f>IF($D$598=0,"",IF(D580="[for completion]","",IF(D580="","",D580/$D$598)))</f>
        <v>1</v>
      </c>
    </row>
    <row r="581" spans="1:7" x14ac:dyDescent="0.25">
      <c r="A581" s="400" t="s">
        <v>2543</v>
      </c>
      <c r="B581" s="401" t="s">
        <v>1630</v>
      </c>
      <c r="C581" s="422" t="s">
        <v>620</v>
      </c>
      <c r="D581" s="431" t="s">
        <v>620</v>
      </c>
      <c r="E581" s="404"/>
      <c r="F581" s="421" t="str">
        <f t="shared" ref="F581:F598" si="26">IF($C$598=0,"",IF(C581="[for completion]","",IF(C581="","",C581/$C$598)))</f>
        <v/>
      </c>
      <c r="G581" s="421" t="str">
        <f t="shared" ref="G581:G598" si="27">IF($D$598=0,"",IF(D581="[for completion]","",IF(D581="","",D581/$D$598)))</f>
        <v/>
      </c>
    </row>
    <row r="582" spans="1:7" x14ac:dyDescent="0.25">
      <c r="A582" s="400" t="s">
        <v>2544</v>
      </c>
      <c r="B582" s="401" t="s">
        <v>1630</v>
      </c>
      <c r="C582" s="422" t="s">
        <v>620</v>
      </c>
      <c r="D582" s="431" t="s">
        <v>620</v>
      </c>
      <c r="E582" s="404"/>
      <c r="F582" s="421" t="str">
        <f t="shared" si="26"/>
        <v/>
      </c>
      <c r="G582" s="421" t="str">
        <f t="shared" si="27"/>
        <v/>
      </c>
    </row>
    <row r="583" spans="1:7" x14ac:dyDescent="0.25">
      <c r="A583" s="400" t="s">
        <v>2545</v>
      </c>
      <c r="B583" s="401" t="s">
        <v>1630</v>
      </c>
      <c r="C583" s="422" t="s">
        <v>620</v>
      </c>
      <c r="D583" s="431" t="s">
        <v>620</v>
      </c>
      <c r="E583" s="404"/>
      <c r="F583" s="421" t="str">
        <f t="shared" si="26"/>
        <v/>
      </c>
      <c r="G583" s="421" t="str">
        <f t="shared" si="27"/>
        <v/>
      </c>
    </row>
    <row r="584" spans="1:7" x14ac:dyDescent="0.25">
      <c r="A584" s="400" t="s">
        <v>2546</v>
      </c>
      <c r="B584" s="401" t="s">
        <v>1630</v>
      </c>
      <c r="C584" s="422" t="s">
        <v>620</v>
      </c>
      <c r="D584" s="431" t="s">
        <v>620</v>
      </c>
      <c r="E584" s="404"/>
      <c r="F584" s="421" t="str">
        <f t="shared" si="26"/>
        <v/>
      </c>
      <c r="G584" s="421" t="str">
        <f t="shared" si="27"/>
        <v/>
      </c>
    </row>
    <row r="585" spans="1:7" x14ac:dyDescent="0.25">
      <c r="A585" s="400" t="s">
        <v>2547</v>
      </c>
      <c r="B585" s="401" t="s">
        <v>1630</v>
      </c>
      <c r="C585" s="422" t="s">
        <v>620</v>
      </c>
      <c r="D585" s="431" t="s">
        <v>620</v>
      </c>
      <c r="E585" s="404"/>
      <c r="F585" s="421" t="str">
        <f t="shared" si="26"/>
        <v/>
      </c>
      <c r="G585" s="421" t="str">
        <f t="shared" si="27"/>
        <v/>
      </c>
    </row>
    <row r="586" spans="1:7" x14ac:dyDescent="0.25">
      <c r="A586" s="400" t="s">
        <v>2548</v>
      </c>
      <c r="B586" s="401" t="s">
        <v>1630</v>
      </c>
      <c r="C586" s="422" t="s">
        <v>620</v>
      </c>
      <c r="D586" s="431" t="s">
        <v>620</v>
      </c>
      <c r="E586" s="404"/>
      <c r="F586" s="421" t="str">
        <f t="shared" si="26"/>
        <v/>
      </c>
      <c r="G586" s="421" t="str">
        <f t="shared" si="27"/>
        <v/>
      </c>
    </row>
    <row r="587" spans="1:7" x14ac:dyDescent="0.25">
      <c r="A587" s="400" t="s">
        <v>2549</v>
      </c>
      <c r="B587" s="401" t="s">
        <v>1630</v>
      </c>
      <c r="C587" s="422" t="s">
        <v>620</v>
      </c>
      <c r="D587" s="431" t="s">
        <v>620</v>
      </c>
      <c r="E587" s="404"/>
      <c r="F587" s="421" t="str">
        <f t="shared" si="26"/>
        <v/>
      </c>
      <c r="G587" s="421" t="str">
        <f t="shared" si="27"/>
        <v/>
      </c>
    </row>
    <row r="588" spans="1:7" x14ac:dyDescent="0.25">
      <c r="A588" s="400" t="s">
        <v>2550</v>
      </c>
      <c r="B588" s="401" t="s">
        <v>1630</v>
      </c>
      <c r="C588" s="422" t="s">
        <v>620</v>
      </c>
      <c r="D588" s="431" t="s">
        <v>620</v>
      </c>
      <c r="E588" s="404"/>
      <c r="F588" s="421" t="str">
        <f t="shared" si="26"/>
        <v/>
      </c>
      <c r="G588" s="421" t="str">
        <f t="shared" si="27"/>
        <v/>
      </c>
    </row>
    <row r="589" spans="1:7" x14ac:dyDescent="0.25">
      <c r="A589" s="400" t="s">
        <v>2551</v>
      </c>
      <c r="B589" s="401" t="s">
        <v>1630</v>
      </c>
      <c r="C589" s="422" t="s">
        <v>620</v>
      </c>
      <c r="D589" s="431" t="s">
        <v>620</v>
      </c>
      <c r="E589" s="404"/>
      <c r="F589" s="421" t="str">
        <f t="shared" si="26"/>
        <v/>
      </c>
      <c r="G589" s="421" t="str">
        <f t="shared" si="27"/>
        <v/>
      </c>
    </row>
    <row r="590" spans="1:7" x14ac:dyDescent="0.25">
      <c r="A590" s="400" t="s">
        <v>2552</v>
      </c>
      <c r="B590" s="401" t="s">
        <v>1630</v>
      </c>
      <c r="C590" s="422" t="s">
        <v>620</v>
      </c>
      <c r="D590" s="431" t="s">
        <v>620</v>
      </c>
      <c r="E590" s="404"/>
      <c r="F590" s="421" t="str">
        <f t="shared" si="26"/>
        <v/>
      </c>
      <c r="G590" s="421" t="str">
        <f t="shared" si="27"/>
        <v/>
      </c>
    </row>
    <row r="591" spans="1:7" x14ac:dyDescent="0.25">
      <c r="A591" s="400" t="s">
        <v>2553</v>
      </c>
      <c r="B591" s="401" t="s">
        <v>1630</v>
      </c>
      <c r="C591" s="422" t="s">
        <v>620</v>
      </c>
      <c r="D591" s="431" t="s">
        <v>620</v>
      </c>
      <c r="E591" s="404"/>
      <c r="F591" s="421" t="str">
        <f t="shared" si="26"/>
        <v/>
      </c>
      <c r="G591" s="421" t="str">
        <f t="shared" si="27"/>
        <v/>
      </c>
    </row>
    <row r="592" spans="1:7" x14ac:dyDescent="0.25">
      <c r="A592" s="400" t="s">
        <v>2554</v>
      </c>
      <c r="B592" s="401" t="s">
        <v>1630</v>
      </c>
      <c r="C592" s="422" t="s">
        <v>620</v>
      </c>
      <c r="D592" s="431" t="s">
        <v>620</v>
      </c>
      <c r="E592" s="404"/>
      <c r="F592" s="421" t="str">
        <f t="shared" si="26"/>
        <v/>
      </c>
      <c r="G592" s="421" t="str">
        <f t="shared" si="27"/>
        <v/>
      </c>
    </row>
    <row r="593" spans="1:7" x14ac:dyDescent="0.25">
      <c r="A593" s="400" t="s">
        <v>2555</v>
      </c>
      <c r="B593" s="401" t="s">
        <v>1630</v>
      </c>
      <c r="C593" s="422" t="s">
        <v>620</v>
      </c>
      <c r="D593" s="431" t="s">
        <v>620</v>
      </c>
      <c r="E593" s="404"/>
      <c r="F593" s="421" t="str">
        <f t="shared" si="26"/>
        <v/>
      </c>
      <c r="G593" s="421" t="str">
        <f t="shared" si="27"/>
        <v/>
      </c>
    </row>
    <row r="594" spans="1:7" x14ac:dyDescent="0.25">
      <c r="A594" s="400" t="s">
        <v>2556</v>
      </c>
      <c r="B594" s="401" t="s">
        <v>1630</v>
      </c>
      <c r="C594" s="422" t="s">
        <v>620</v>
      </c>
      <c r="D594" s="431" t="s">
        <v>620</v>
      </c>
      <c r="E594" s="404"/>
      <c r="F594" s="421" t="str">
        <f t="shared" si="26"/>
        <v/>
      </c>
      <c r="G594" s="421" t="str">
        <f t="shared" si="27"/>
        <v/>
      </c>
    </row>
    <row r="595" spans="1:7" x14ac:dyDescent="0.25">
      <c r="A595" s="400" t="s">
        <v>2557</v>
      </c>
      <c r="B595" s="401" t="s">
        <v>1630</v>
      </c>
      <c r="C595" s="422" t="s">
        <v>620</v>
      </c>
      <c r="D595" s="431" t="s">
        <v>620</v>
      </c>
      <c r="E595" s="404"/>
      <c r="F595" s="421" t="str">
        <f t="shared" si="26"/>
        <v/>
      </c>
      <c r="G595" s="421" t="str">
        <f t="shared" si="27"/>
        <v/>
      </c>
    </row>
    <row r="596" spans="1:7" x14ac:dyDescent="0.25">
      <c r="A596" s="400" t="s">
        <v>2558</v>
      </c>
      <c r="B596" s="401" t="s">
        <v>1630</v>
      </c>
      <c r="C596" s="422" t="s">
        <v>620</v>
      </c>
      <c r="D596" s="431" t="s">
        <v>620</v>
      </c>
      <c r="E596" s="404"/>
      <c r="F596" s="421" t="str">
        <f t="shared" si="26"/>
        <v/>
      </c>
      <c r="G596" s="421" t="str">
        <f t="shared" si="27"/>
        <v/>
      </c>
    </row>
    <row r="597" spans="1:7" x14ac:dyDescent="0.25">
      <c r="A597" s="400" t="s">
        <v>2559</v>
      </c>
      <c r="B597" s="401" t="s">
        <v>1648</v>
      </c>
      <c r="C597" s="422" t="s">
        <v>620</v>
      </c>
      <c r="D597" s="431" t="s">
        <v>620</v>
      </c>
      <c r="E597" s="404"/>
      <c r="F597" s="421" t="str">
        <f t="shared" si="26"/>
        <v/>
      </c>
      <c r="G597" s="421" t="str">
        <f t="shared" si="27"/>
        <v/>
      </c>
    </row>
    <row r="598" spans="1:7" x14ac:dyDescent="0.25">
      <c r="A598" s="400" t="s">
        <v>2560</v>
      </c>
      <c r="B598" s="401" t="s">
        <v>10</v>
      </c>
      <c r="C598" s="422">
        <f>SUM(C580:C597)</f>
        <v>14.10912969</v>
      </c>
      <c r="D598" s="431">
        <f>SUM(D580:D597)</f>
        <v>1</v>
      </c>
      <c r="E598" s="404"/>
      <c r="F598" s="421">
        <f t="shared" si="26"/>
        <v>1</v>
      </c>
      <c r="G598" s="421">
        <f t="shared" si="27"/>
        <v>1</v>
      </c>
    </row>
  </sheetData>
  <protectedRanges>
    <protectedRange sqref="C304:D308 C327:D331 C333:D344 C346:D352 C356:D359 C287:D300 C310:D323" name="Optional ECBECAIs_2"/>
    <protectedRange sqref="B304 B324:B327 B287:B300 B514:B527" name="Mortgage Assets III_1"/>
    <protectedRange sqref="F382:G410 B382:D410" name="Mortgage Asset IV_3"/>
    <protectedRange sqref="C353:D354 C360:D361" name="Optional ECBECAIs_2_2"/>
    <protectedRange sqref="C514:D535 C537:D558 C560:D570 C573:D576" name="Optional ECBECAIs_2_1"/>
    <protectedRange sqref="B528:B531 B551:B554" name="Mortgage Assets III_2"/>
    <protectedRange sqref="C577:D577" name="Optional ECBECAIs_2_3"/>
    <protectedRange sqref="B537:B543" name="Mortgage Assets III_1_2"/>
    <protectedRange sqref="B544:B550" name="Mortgage Assets III_1_2_1"/>
    <protectedRange sqref="B310:B323" name="Mortgage Assets III_1_3"/>
    <protectedRange sqref="C363:D381" name="Optional ECBECAIs_2_4"/>
    <protectedRange sqref="B363:B380" name="Mortgage Assets III_1_1"/>
    <protectedRange sqref="C580:D598" name="Optional ECBECAIs_2_5"/>
    <protectedRange sqref="B580:B597" name="Mortgage Assets III_1_4"/>
  </protectedRanges>
  <phoneticPr fontId="80" type="noConversion"/>
  <hyperlinks>
    <hyperlink ref="B6" location="'B1. HTT Mortgage Assets'!B10" display="7. Mortgage Assets" xr:uid="{00000000-0004-0000-0300-000000000000}"/>
    <hyperlink ref="B7" location="'B1. HTT Mortgage Assets'!B185" display="7.A Residential Cover Pool" xr:uid="{00000000-0004-0000-0300-000001000000}"/>
    <hyperlink ref="B8" location="'B1. HTT Mortgage Assets'!B286"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441" location="'2. Harmonised Glossary'!A11" display="Loan to Value (LTV) Information - Un-indexed" xr:uid="{00000000-0004-0000-0300-000008000000}"/>
    <hyperlink ref="B463" location="'2. Harmonised Glossary'!A11" display="Loan to Value (LTV) Information - Indexed" xr:uid="{00000000-0004-0000-0300-000009000000}"/>
  </hyperlinks>
  <printOptions horizontalCentered="1"/>
  <pageMargins left="0.19685039370078741" right="0.19685039370078741" top="0.74803149606299213" bottom="0.74803149606299213" header="0.31496062992125984" footer="0.31496062992125984"/>
  <pageSetup paperSize="9" scale="46" fitToHeight="0" orientation="portrait" r:id="rId1"/>
  <headerFooter>
    <oddHeader>&amp;R&amp;G</oddHeader>
  </headerFooter>
  <rowBreaks count="6" manualBreakCount="6">
    <brk id="97" max="6" man="1"/>
    <brk id="184" max="6" man="1"/>
    <brk id="285" max="6" man="1"/>
    <brk id="354" max="6" man="1"/>
    <brk id="440" max="6" man="1"/>
    <brk id="51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C387"/>
  <sheetViews>
    <sheetView topLeftCell="A10" zoomScale="70" zoomScaleNormal="70" zoomScaleSheetLayoutView="40" zoomScalePageLayoutView="40" workbookViewId="0">
      <selection activeCell="S9" sqref="S9"/>
    </sheetView>
  </sheetViews>
  <sheetFormatPr defaultColWidth="11.42578125" defaultRowHeight="15" outlineLevelRow="1" x14ac:dyDescent="0.25"/>
  <cols>
    <col min="1" max="1" width="16.28515625" customWidth="1"/>
    <col min="2" max="2" width="89.85546875" style="400" bestFit="1" customWidth="1"/>
    <col min="3" max="3" width="134.7109375" customWidth="1"/>
  </cols>
  <sheetData>
    <row r="1" spans="1:3" ht="31.5" x14ac:dyDescent="0.25">
      <c r="A1" s="420" t="s">
        <v>882</v>
      </c>
      <c r="B1" s="420"/>
      <c r="C1" s="419"/>
    </row>
    <row r="2" spans="1:3" x14ac:dyDescent="0.25">
      <c r="B2" s="404"/>
      <c r="C2" s="404"/>
    </row>
    <row r="3" spans="1:3" x14ac:dyDescent="0.25">
      <c r="A3" s="482" t="s">
        <v>883</v>
      </c>
      <c r="B3" s="483"/>
      <c r="C3" s="404"/>
    </row>
    <row r="4" spans="1:3" x14ac:dyDescent="0.25">
      <c r="C4" s="404"/>
    </row>
    <row r="5" spans="1:3" ht="37.5" x14ac:dyDescent="0.25">
      <c r="A5" s="445" t="s">
        <v>439</v>
      </c>
      <c r="B5" s="445" t="s">
        <v>884</v>
      </c>
      <c r="C5" s="484" t="s">
        <v>885</v>
      </c>
    </row>
    <row r="6" spans="1:3" x14ac:dyDescent="0.25">
      <c r="A6" s="360" t="s">
        <v>886</v>
      </c>
      <c r="B6" s="405" t="s">
        <v>887</v>
      </c>
      <c r="C6" s="400" t="s">
        <v>888</v>
      </c>
    </row>
    <row r="7" spans="1:3" x14ac:dyDescent="0.25">
      <c r="A7" s="360" t="s">
        <v>889</v>
      </c>
      <c r="B7" s="405" t="s">
        <v>890</v>
      </c>
      <c r="C7" s="400" t="s">
        <v>891</v>
      </c>
    </row>
    <row r="8" spans="1:3" x14ac:dyDescent="0.25">
      <c r="A8" s="360" t="s">
        <v>892</v>
      </c>
      <c r="B8" s="405" t="s">
        <v>893</v>
      </c>
      <c r="C8" s="400" t="s">
        <v>894</v>
      </c>
    </row>
    <row r="9" spans="1:3" ht="409.5" customHeight="1" x14ac:dyDescent="0.25">
      <c r="A9" s="360" t="s">
        <v>895</v>
      </c>
      <c r="B9" s="405" t="s">
        <v>896</v>
      </c>
      <c r="C9" s="485" t="s">
        <v>897</v>
      </c>
    </row>
    <row r="10" spans="1:3" ht="44.25" customHeight="1" x14ac:dyDescent="0.25">
      <c r="A10" s="360" t="s">
        <v>898</v>
      </c>
      <c r="B10" s="405" t="s">
        <v>2296</v>
      </c>
      <c r="C10" s="400" t="s">
        <v>899</v>
      </c>
    </row>
    <row r="11" spans="1:3" ht="54.75" customHeight="1" x14ac:dyDescent="0.25">
      <c r="A11" s="360" t="s">
        <v>900</v>
      </c>
      <c r="B11" s="405" t="s">
        <v>901</v>
      </c>
      <c r="C11" s="400" t="s">
        <v>899</v>
      </c>
    </row>
    <row r="12" spans="1:3" ht="30" x14ac:dyDescent="0.25">
      <c r="A12" s="360" t="s">
        <v>902</v>
      </c>
      <c r="B12" s="405" t="s">
        <v>903</v>
      </c>
      <c r="C12" s="400" t="s">
        <v>904</v>
      </c>
    </row>
    <row r="13" spans="1:3" x14ac:dyDescent="0.25">
      <c r="A13" s="360" t="s">
        <v>905</v>
      </c>
      <c r="B13" s="405" t="s">
        <v>906</v>
      </c>
      <c r="C13" s="400"/>
    </row>
    <row r="14" spans="1:3" ht="30" x14ac:dyDescent="0.25">
      <c r="A14" s="360" t="s">
        <v>907</v>
      </c>
      <c r="B14" s="405" t="s">
        <v>908</v>
      </c>
      <c r="C14" s="400"/>
    </row>
    <row r="15" spans="1:3" x14ac:dyDescent="0.25">
      <c r="A15" s="360" t="s">
        <v>909</v>
      </c>
      <c r="B15" s="405" t="s">
        <v>910</v>
      </c>
      <c r="C15" s="400" t="s">
        <v>911</v>
      </c>
    </row>
    <row r="16" spans="1:3" ht="30" x14ac:dyDescent="0.25">
      <c r="A16" s="360" t="s">
        <v>912</v>
      </c>
      <c r="B16" s="486" t="s">
        <v>913</v>
      </c>
      <c r="C16" s="400" t="s">
        <v>249</v>
      </c>
    </row>
    <row r="17" spans="1:3" ht="30" customHeight="1" x14ac:dyDescent="0.25">
      <c r="A17" s="360" t="s">
        <v>914</v>
      </c>
      <c r="B17" s="486" t="s">
        <v>915</v>
      </c>
      <c r="C17" s="400"/>
    </row>
    <row r="18" spans="1:3" x14ac:dyDescent="0.25">
      <c r="A18" s="360" t="s">
        <v>916</v>
      </c>
      <c r="B18" s="486" t="s">
        <v>917</v>
      </c>
      <c r="C18" s="400" t="s">
        <v>268</v>
      </c>
    </row>
    <row r="19" spans="1:3" x14ac:dyDescent="0.25">
      <c r="A19" s="360" t="s">
        <v>2297</v>
      </c>
      <c r="B19" s="486" t="s">
        <v>919</v>
      </c>
      <c r="C19" s="400" t="s">
        <v>466</v>
      </c>
    </row>
    <row r="20" spans="1:3" x14ac:dyDescent="0.25">
      <c r="A20" s="360" t="s">
        <v>2299</v>
      </c>
      <c r="B20" s="405"/>
      <c r="C20" s="400"/>
    </row>
    <row r="21" spans="1:3" x14ac:dyDescent="0.25">
      <c r="A21" s="360" t="s">
        <v>2301</v>
      </c>
      <c r="B21" s="405"/>
      <c r="C21" s="400"/>
    </row>
    <row r="22" spans="1:3" x14ac:dyDescent="0.25">
      <c r="A22" s="360" t="s">
        <v>2303</v>
      </c>
      <c r="B22" s="486"/>
      <c r="C22" s="400"/>
    </row>
    <row r="23" spans="1:3" outlineLevel="1" x14ac:dyDescent="0.25">
      <c r="A23" s="360" t="s">
        <v>918</v>
      </c>
    </row>
    <row r="24" spans="1:3" outlineLevel="1" x14ac:dyDescent="0.25">
      <c r="A24" s="360" t="s">
        <v>920</v>
      </c>
      <c r="B24" s="476"/>
      <c r="C24" s="400"/>
    </row>
    <row r="25" spans="1:3" outlineLevel="1" x14ac:dyDescent="0.25">
      <c r="A25" s="360" t="s">
        <v>921</v>
      </c>
      <c r="B25" s="476"/>
      <c r="C25" s="400"/>
    </row>
    <row r="26" spans="1:3" outlineLevel="1" x14ac:dyDescent="0.25">
      <c r="A26" s="360" t="s">
        <v>922</v>
      </c>
      <c r="B26" s="476"/>
      <c r="C26" s="400"/>
    </row>
    <row r="27" spans="1:3" outlineLevel="1" x14ac:dyDescent="0.25">
      <c r="A27" s="360" t="s">
        <v>923</v>
      </c>
      <c r="B27" s="476"/>
      <c r="C27" s="400"/>
    </row>
    <row r="28" spans="1:3" ht="18.75" x14ac:dyDescent="0.25">
      <c r="A28" s="445"/>
      <c r="B28" s="445" t="s">
        <v>2304</v>
      </c>
      <c r="C28" s="484" t="s">
        <v>2305</v>
      </c>
    </row>
    <row r="29" spans="1:3" x14ac:dyDescent="0.25">
      <c r="A29" s="360" t="s">
        <v>925</v>
      </c>
      <c r="B29" s="405" t="s">
        <v>2298</v>
      </c>
      <c r="C29" s="487" t="s">
        <v>2306</v>
      </c>
    </row>
    <row r="30" spans="1:3" x14ac:dyDescent="0.25">
      <c r="A30" s="360" t="s">
        <v>927</v>
      </c>
      <c r="B30" s="405" t="s">
        <v>2300</v>
      </c>
      <c r="C30" s="400"/>
    </row>
    <row r="31" spans="1:3" x14ac:dyDescent="0.25">
      <c r="A31" s="360" t="s">
        <v>929</v>
      </c>
      <c r="B31" s="405" t="s">
        <v>2302</v>
      </c>
      <c r="C31" s="487" t="s">
        <v>2307</v>
      </c>
    </row>
    <row r="32" spans="1:3" outlineLevel="1" x14ac:dyDescent="0.25">
      <c r="A32" s="360" t="s">
        <v>932</v>
      </c>
      <c r="B32" s="486" t="s">
        <v>1780</v>
      </c>
      <c r="C32" s="400" t="s">
        <v>2308</v>
      </c>
    </row>
    <row r="33" spans="1:3" outlineLevel="1" x14ac:dyDescent="0.25">
      <c r="A33" s="360" t="s">
        <v>933</v>
      </c>
      <c r="B33" s="476"/>
      <c r="C33" s="400"/>
    </row>
    <row r="34" spans="1:3" outlineLevel="1" x14ac:dyDescent="0.25">
      <c r="A34" s="360" t="s">
        <v>1359</v>
      </c>
      <c r="B34" s="476"/>
      <c r="C34" s="400"/>
    </row>
    <row r="35" spans="1:3" x14ac:dyDescent="0.25">
      <c r="A35" s="360" t="s">
        <v>2309</v>
      </c>
      <c r="B35" s="476"/>
      <c r="C35" s="400"/>
    </row>
    <row r="36" spans="1:3" x14ac:dyDescent="0.25">
      <c r="A36" s="360" t="s">
        <v>2310</v>
      </c>
      <c r="B36" s="476"/>
      <c r="C36" s="400"/>
    </row>
    <row r="37" spans="1:3" x14ac:dyDescent="0.25">
      <c r="A37" s="360" t="s">
        <v>2311</v>
      </c>
      <c r="B37" s="476"/>
      <c r="C37" s="400"/>
    </row>
    <row r="38" spans="1:3" x14ac:dyDescent="0.25">
      <c r="A38" s="360" t="s">
        <v>2312</v>
      </c>
      <c r="B38" s="476"/>
      <c r="C38" s="400"/>
    </row>
    <row r="39" spans="1:3" x14ac:dyDescent="0.25">
      <c r="A39" s="360" t="s">
        <v>2313</v>
      </c>
      <c r="B39" s="476"/>
      <c r="C39" s="400"/>
    </row>
    <row r="40" spans="1:3" x14ac:dyDescent="0.25">
      <c r="A40" s="360" t="s">
        <v>2314</v>
      </c>
      <c r="B40" s="476"/>
      <c r="C40" s="400"/>
    </row>
    <row r="41" spans="1:3" x14ac:dyDescent="0.25">
      <c r="A41" s="360" t="s">
        <v>2315</v>
      </c>
      <c r="B41" s="476"/>
      <c r="C41" s="400"/>
    </row>
    <row r="42" spans="1:3" x14ac:dyDescent="0.25">
      <c r="A42" s="360" t="s">
        <v>2316</v>
      </c>
      <c r="B42" s="476"/>
      <c r="C42" s="400"/>
    </row>
    <row r="43" spans="1:3" x14ac:dyDescent="0.25">
      <c r="A43" s="360" t="s">
        <v>2317</v>
      </c>
      <c r="B43" s="476"/>
      <c r="C43" s="400"/>
    </row>
    <row r="44" spans="1:3" ht="18.75" x14ac:dyDescent="0.25">
      <c r="A44" s="445"/>
      <c r="B44" s="445" t="s">
        <v>2318</v>
      </c>
      <c r="C44" s="484" t="s">
        <v>924</v>
      </c>
    </row>
    <row r="45" spans="1:3" x14ac:dyDescent="0.25">
      <c r="A45" s="360" t="s">
        <v>934</v>
      </c>
      <c r="B45" s="486" t="s">
        <v>926</v>
      </c>
      <c r="C45" s="400" t="s">
        <v>466</v>
      </c>
    </row>
    <row r="46" spans="1:3" x14ac:dyDescent="0.25">
      <c r="A46" s="360" t="s">
        <v>2319</v>
      </c>
      <c r="B46" s="486" t="s">
        <v>928</v>
      </c>
      <c r="C46" s="400" t="s">
        <v>894</v>
      </c>
    </row>
    <row r="47" spans="1:3" x14ac:dyDescent="0.25">
      <c r="A47" s="360" t="s">
        <v>2320</v>
      </c>
      <c r="B47" s="486" t="s">
        <v>930</v>
      </c>
      <c r="C47" s="400" t="s">
        <v>931</v>
      </c>
    </row>
    <row r="48" spans="1:3" x14ac:dyDescent="0.25">
      <c r="A48" s="360" t="s">
        <v>936</v>
      </c>
      <c r="B48" s="401"/>
      <c r="C48" s="400"/>
    </row>
    <row r="49" spans="1:3" x14ac:dyDescent="0.25">
      <c r="A49" s="360" t="s">
        <v>937</v>
      </c>
      <c r="B49" s="401"/>
      <c r="C49" s="400"/>
    </row>
    <row r="50" spans="1:3" x14ac:dyDescent="0.25">
      <c r="A50" s="360" t="s">
        <v>938</v>
      </c>
      <c r="B50" s="486"/>
      <c r="C50" s="400"/>
    </row>
    <row r="51" spans="1:3" ht="18.75" x14ac:dyDescent="0.25">
      <c r="A51" s="445"/>
      <c r="B51" s="445" t="s">
        <v>2321</v>
      </c>
      <c r="C51" s="484" t="s">
        <v>2305</v>
      </c>
    </row>
    <row r="52" spans="1:3" x14ac:dyDescent="0.25">
      <c r="A52" s="360" t="s">
        <v>2322</v>
      </c>
      <c r="B52" s="405" t="s">
        <v>935</v>
      </c>
      <c r="C52" s="400" t="s">
        <v>894</v>
      </c>
    </row>
    <row r="53" spans="1:3" x14ac:dyDescent="0.25">
      <c r="A53" s="360" t="s">
        <v>2323</v>
      </c>
      <c r="B53" s="401"/>
    </row>
    <row r="54" spans="1:3" x14ac:dyDescent="0.25">
      <c r="A54" s="360" t="s">
        <v>2324</v>
      </c>
      <c r="B54" s="401"/>
    </row>
    <row r="55" spans="1:3" x14ac:dyDescent="0.25">
      <c r="A55" s="360" t="s">
        <v>2325</v>
      </c>
      <c r="B55" s="401"/>
    </row>
    <row r="56" spans="1:3" x14ac:dyDescent="0.25">
      <c r="A56" s="360" t="s">
        <v>2326</v>
      </c>
      <c r="B56" s="401"/>
    </row>
    <row r="57" spans="1:3" x14ac:dyDescent="0.25">
      <c r="A57" s="360" t="s">
        <v>2327</v>
      </c>
      <c r="B57" s="401"/>
    </row>
    <row r="58" spans="1:3" x14ac:dyDescent="0.25">
      <c r="B58" s="401"/>
    </row>
    <row r="59" spans="1:3" x14ac:dyDescent="0.25">
      <c r="B59" s="401"/>
    </row>
    <row r="60" spans="1:3" x14ac:dyDescent="0.25">
      <c r="B60" s="401"/>
    </row>
    <row r="61" spans="1:3" x14ac:dyDescent="0.25">
      <c r="B61" s="401"/>
    </row>
    <row r="62" spans="1:3" x14ac:dyDescent="0.25">
      <c r="B62" s="401"/>
    </row>
    <row r="63" spans="1:3" x14ac:dyDescent="0.25">
      <c r="B63" s="401"/>
    </row>
    <row r="64" spans="1:3" x14ac:dyDescent="0.25">
      <c r="B64" s="401"/>
    </row>
    <row r="65" spans="2:2" x14ac:dyDescent="0.25">
      <c r="B65" s="401"/>
    </row>
    <row r="66" spans="2:2" x14ac:dyDescent="0.25">
      <c r="B66" s="401"/>
    </row>
    <row r="67" spans="2:2" x14ac:dyDescent="0.25">
      <c r="B67" s="401"/>
    </row>
    <row r="68" spans="2:2" x14ac:dyDescent="0.25">
      <c r="B68" s="401"/>
    </row>
    <row r="69" spans="2:2" x14ac:dyDescent="0.25">
      <c r="B69" s="401"/>
    </row>
    <row r="70" spans="2:2" x14ac:dyDescent="0.25">
      <c r="B70" s="401"/>
    </row>
    <row r="71" spans="2:2" x14ac:dyDescent="0.25">
      <c r="B71" s="401"/>
    </row>
    <row r="72" spans="2:2" x14ac:dyDescent="0.25">
      <c r="B72" s="401"/>
    </row>
    <row r="73" spans="2:2" x14ac:dyDescent="0.25">
      <c r="B73" s="401"/>
    </row>
    <row r="74" spans="2:2" x14ac:dyDescent="0.25">
      <c r="B74" s="401"/>
    </row>
    <row r="75" spans="2:2" x14ac:dyDescent="0.25">
      <c r="B75" s="401"/>
    </row>
    <row r="76" spans="2:2" x14ac:dyDescent="0.25">
      <c r="B76" s="401"/>
    </row>
    <row r="77" spans="2:2" x14ac:dyDescent="0.25">
      <c r="B77" s="401"/>
    </row>
    <row r="78" spans="2:2" x14ac:dyDescent="0.25">
      <c r="B78" s="401"/>
    </row>
    <row r="79" spans="2:2" x14ac:dyDescent="0.25">
      <c r="B79" s="401"/>
    </row>
    <row r="80" spans="2:2" x14ac:dyDescent="0.25">
      <c r="B80" s="401"/>
    </row>
    <row r="81" spans="2:2" x14ac:dyDescent="0.25">
      <c r="B81" s="401"/>
    </row>
    <row r="82" spans="2:2" x14ac:dyDescent="0.25">
      <c r="B82" s="401"/>
    </row>
    <row r="83" spans="2:2" x14ac:dyDescent="0.25">
      <c r="B83" s="401"/>
    </row>
    <row r="84" spans="2:2" x14ac:dyDescent="0.25">
      <c r="B84" s="401"/>
    </row>
    <row r="85" spans="2:2" x14ac:dyDescent="0.25">
      <c r="B85" s="401"/>
    </row>
    <row r="86" spans="2:2" x14ac:dyDescent="0.25">
      <c r="B86" s="401"/>
    </row>
    <row r="87" spans="2:2" x14ac:dyDescent="0.25">
      <c r="B87" s="404"/>
    </row>
    <row r="88" spans="2:2" x14ac:dyDescent="0.25">
      <c r="B88" s="404"/>
    </row>
    <row r="89" spans="2:2" x14ac:dyDescent="0.25">
      <c r="B89" s="404"/>
    </row>
    <row r="90" spans="2:2" x14ac:dyDescent="0.25">
      <c r="B90" s="404"/>
    </row>
    <row r="91" spans="2:2" x14ac:dyDescent="0.25">
      <c r="B91" s="404"/>
    </row>
    <row r="92" spans="2:2" x14ac:dyDescent="0.25">
      <c r="B92" s="404"/>
    </row>
    <row r="93" spans="2:2" x14ac:dyDescent="0.25">
      <c r="B93" s="404"/>
    </row>
    <row r="94" spans="2:2" x14ac:dyDescent="0.25">
      <c r="B94" s="404"/>
    </row>
    <row r="95" spans="2:2" x14ac:dyDescent="0.25">
      <c r="B95" s="404"/>
    </row>
    <row r="96" spans="2:2" x14ac:dyDescent="0.25">
      <c r="B96" s="404"/>
    </row>
    <row r="97" spans="2:2" x14ac:dyDescent="0.25">
      <c r="B97" s="401"/>
    </row>
    <row r="98" spans="2:2" x14ac:dyDescent="0.25">
      <c r="B98" s="401"/>
    </row>
    <row r="99" spans="2:2" x14ac:dyDescent="0.25">
      <c r="B99" s="401"/>
    </row>
    <row r="100" spans="2:2" x14ac:dyDescent="0.25">
      <c r="B100" s="401"/>
    </row>
    <row r="101" spans="2:2" x14ac:dyDescent="0.25">
      <c r="B101" s="401"/>
    </row>
    <row r="102" spans="2:2" x14ac:dyDescent="0.25">
      <c r="B102" s="401"/>
    </row>
    <row r="103" spans="2:2" x14ac:dyDescent="0.25">
      <c r="B103" s="401"/>
    </row>
    <row r="104" spans="2:2" x14ac:dyDescent="0.25">
      <c r="B104" s="401"/>
    </row>
    <row r="105" spans="2:2" x14ac:dyDescent="0.25">
      <c r="B105" s="466"/>
    </row>
    <row r="106" spans="2:2" x14ac:dyDescent="0.25">
      <c r="B106" s="401"/>
    </row>
    <row r="107" spans="2:2" x14ac:dyDescent="0.25">
      <c r="B107" s="401"/>
    </row>
    <row r="108" spans="2:2" x14ac:dyDescent="0.25">
      <c r="B108" s="401"/>
    </row>
    <row r="109" spans="2:2" x14ac:dyDescent="0.25">
      <c r="B109" s="401"/>
    </row>
    <row r="110" spans="2:2" x14ac:dyDescent="0.25">
      <c r="B110" s="401"/>
    </row>
    <row r="111" spans="2:2" x14ac:dyDescent="0.25">
      <c r="B111" s="401"/>
    </row>
    <row r="112" spans="2:2" x14ac:dyDescent="0.25">
      <c r="B112" s="401"/>
    </row>
    <row r="113" spans="2:2" x14ac:dyDescent="0.25">
      <c r="B113" s="401"/>
    </row>
    <row r="114" spans="2:2" x14ac:dyDescent="0.25">
      <c r="B114" s="401"/>
    </row>
    <row r="115" spans="2:2" x14ac:dyDescent="0.25">
      <c r="B115" s="401"/>
    </row>
    <row r="116" spans="2:2" x14ac:dyDescent="0.25">
      <c r="B116" s="401"/>
    </row>
    <row r="117" spans="2:2" x14ac:dyDescent="0.25">
      <c r="B117" s="401"/>
    </row>
    <row r="118" spans="2:2" x14ac:dyDescent="0.25">
      <c r="B118" s="401"/>
    </row>
    <row r="119" spans="2:2" x14ac:dyDescent="0.25">
      <c r="B119" s="401"/>
    </row>
    <row r="120" spans="2:2" x14ac:dyDescent="0.25">
      <c r="B120" s="401"/>
    </row>
    <row r="121" spans="2:2" x14ac:dyDescent="0.25">
      <c r="B121" s="401"/>
    </row>
    <row r="122" spans="2:2" x14ac:dyDescent="0.25">
      <c r="B122" s="401"/>
    </row>
    <row r="124" spans="2:2" x14ac:dyDescent="0.25">
      <c r="B124" s="401"/>
    </row>
    <row r="125" spans="2:2" x14ac:dyDescent="0.25">
      <c r="B125" s="401"/>
    </row>
    <row r="126" spans="2:2" x14ac:dyDescent="0.25">
      <c r="B126" s="401"/>
    </row>
    <row r="131" spans="2:2" x14ac:dyDescent="0.25">
      <c r="B131" s="423"/>
    </row>
    <row r="132" spans="2:2" x14ac:dyDescent="0.25">
      <c r="B132" s="488"/>
    </row>
    <row r="138" spans="2:2" x14ac:dyDescent="0.25">
      <c r="B138" s="486"/>
    </row>
    <row r="139" spans="2:2" x14ac:dyDescent="0.25">
      <c r="B139" s="401"/>
    </row>
    <row r="141" spans="2:2" x14ac:dyDescent="0.25">
      <c r="B141" s="401"/>
    </row>
    <row r="142" spans="2:2" x14ac:dyDescent="0.25">
      <c r="B142" s="401"/>
    </row>
    <row r="143" spans="2:2" x14ac:dyDescent="0.25">
      <c r="B143" s="401"/>
    </row>
    <row r="144" spans="2:2" x14ac:dyDescent="0.25">
      <c r="B144" s="401"/>
    </row>
    <row r="145" spans="2:2" x14ac:dyDescent="0.25">
      <c r="B145" s="401"/>
    </row>
    <row r="146" spans="2:2" x14ac:dyDescent="0.25">
      <c r="B146" s="401"/>
    </row>
    <row r="147" spans="2:2" x14ac:dyDescent="0.25">
      <c r="B147" s="401"/>
    </row>
    <row r="148" spans="2:2" x14ac:dyDescent="0.25">
      <c r="B148" s="401"/>
    </row>
    <row r="149" spans="2:2" x14ac:dyDescent="0.25">
      <c r="B149" s="401"/>
    </row>
    <row r="150" spans="2:2" x14ac:dyDescent="0.25">
      <c r="B150" s="401"/>
    </row>
    <row r="151" spans="2:2" x14ac:dyDescent="0.25">
      <c r="B151" s="401"/>
    </row>
    <row r="152" spans="2:2" x14ac:dyDescent="0.25">
      <c r="B152" s="401"/>
    </row>
    <row r="249" spans="2:2" x14ac:dyDescent="0.25">
      <c r="B249" s="405"/>
    </row>
    <row r="250" spans="2:2" x14ac:dyDescent="0.25">
      <c r="B250" s="401"/>
    </row>
    <row r="251" spans="2:2" x14ac:dyDescent="0.25">
      <c r="B251" s="401"/>
    </row>
    <row r="254" spans="2:2" x14ac:dyDescent="0.25">
      <c r="B254" s="401"/>
    </row>
    <row r="270" spans="2:2" x14ac:dyDescent="0.25">
      <c r="B270" s="405"/>
    </row>
    <row r="300" spans="2:2" x14ac:dyDescent="0.25">
      <c r="B300" s="423"/>
    </row>
    <row r="301" spans="2:2" x14ac:dyDescent="0.25">
      <c r="B301" s="401"/>
    </row>
    <row r="303" spans="2:2" x14ac:dyDescent="0.25">
      <c r="B303" s="401"/>
    </row>
    <row r="304" spans="2:2" x14ac:dyDescent="0.25">
      <c r="B304" s="401"/>
    </row>
    <row r="305" spans="2:2" x14ac:dyDescent="0.25">
      <c r="B305" s="401"/>
    </row>
    <row r="306" spans="2:2" x14ac:dyDescent="0.25">
      <c r="B306" s="401"/>
    </row>
    <row r="307" spans="2:2" x14ac:dyDescent="0.25">
      <c r="B307" s="401"/>
    </row>
    <row r="308" spans="2:2" x14ac:dyDescent="0.25">
      <c r="B308" s="401"/>
    </row>
    <row r="309" spans="2:2" x14ac:dyDescent="0.25">
      <c r="B309" s="401"/>
    </row>
    <row r="310" spans="2:2" x14ac:dyDescent="0.25">
      <c r="B310" s="401"/>
    </row>
    <row r="311" spans="2:2" x14ac:dyDescent="0.25">
      <c r="B311" s="401"/>
    </row>
    <row r="312" spans="2:2" x14ac:dyDescent="0.25">
      <c r="B312" s="401"/>
    </row>
    <row r="313" spans="2:2" x14ac:dyDescent="0.25">
      <c r="B313" s="401"/>
    </row>
    <row r="314" spans="2:2" x14ac:dyDescent="0.25">
      <c r="B314" s="401"/>
    </row>
    <row r="326" spans="2:2" x14ac:dyDescent="0.25">
      <c r="B326" s="401"/>
    </row>
    <row r="327" spans="2:2" x14ac:dyDescent="0.25">
      <c r="B327" s="401"/>
    </row>
    <row r="328" spans="2:2" x14ac:dyDescent="0.25">
      <c r="B328" s="401"/>
    </row>
    <row r="329" spans="2:2" x14ac:dyDescent="0.25">
      <c r="B329" s="401"/>
    </row>
    <row r="330" spans="2:2" x14ac:dyDescent="0.25">
      <c r="B330" s="401"/>
    </row>
    <row r="331" spans="2:2" x14ac:dyDescent="0.25">
      <c r="B331" s="401"/>
    </row>
    <row r="332" spans="2:2" x14ac:dyDescent="0.25">
      <c r="B332" s="401"/>
    </row>
    <row r="333" spans="2:2" x14ac:dyDescent="0.25">
      <c r="B333" s="401"/>
    </row>
    <row r="334" spans="2:2" x14ac:dyDescent="0.25">
      <c r="B334" s="401"/>
    </row>
    <row r="336" spans="2:2" x14ac:dyDescent="0.25">
      <c r="B336" s="401"/>
    </row>
    <row r="337" spans="2:2" x14ac:dyDescent="0.25">
      <c r="B337" s="401"/>
    </row>
    <row r="338" spans="2:2" x14ac:dyDescent="0.25">
      <c r="B338" s="401"/>
    </row>
    <row r="339" spans="2:2" x14ac:dyDescent="0.25">
      <c r="B339" s="401"/>
    </row>
    <row r="340" spans="2:2" x14ac:dyDescent="0.25">
      <c r="B340" s="401"/>
    </row>
    <row r="342" spans="2:2" x14ac:dyDescent="0.25">
      <c r="B342" s="401"/>
    </row>
    <row r="345" spans="2:2" x14ac:dyDescent="0.25">
      <c r="B345" s="401"/>
    </row>
    <row r="348" spans="2:2" x14ac:dyDescent="0.25">
      <c r="B348" s="401"/>
    </row>
    <row r="349" spans="2:2" x14ac:dyDescent="0.25">
      <c r="B349" s="401"/>
    </row>
    <row r="350" spans="2:2" x14ac:dyDescent="0.25">
      <c r="B350" s="401"/>
    </row>
    <row r="351" spans="2:2" x14ac:dyDescent="0.25">
      <c r="B351" s="401"/>
    </row>
    <row r="352" spans="2:2" x14ac:dyDescent="0.25">
      <c r="B352" s="401"/>
    </row>
    <row r="353" spans="2:2" x14ac:dyDescent="0.25">
      <c r="B353" s="401"/>
    </row>
    <row r="354" spans="2:2" x14ac:dyDescent="0.25">
      <c r="B354" s="401"/>
    </row>
    <row r="355" spans="2:2" x14ac:dyDescent="0.25">
      <c r="B355" s="401"/>
    </row>
    <row r="356" spans="2:2" x14ac:dyDescent="0.25">
      <c r="B356" s="401"/>
    </row>
    <row r="357" spans="2:2" x14ac:dyDescent="0.25">
      <c r="B357" s="401"/>
    </row>
    <row r="358" spans="2:2" x14ac:dyDescent="0.25">
      <c r="B358" s="401"/>
    </row>
    <row r="359" spans="2:2" x14ac:dyDescent="0.25">
      <c r="B359" s="401"/>
    </row>
    <row r="360" spans="2:2" x14ac:dyDescent="0.25">
      <c r="B360" s="401"/>
    </row>
    <row r="361" spans="2:2" x14ac:dyDescent="0.25">
      <c r="B361" s="401"/>
    </row>
    <row r="362" spans="2:2" x14ac:dyDescent="0.25">
      <c r="B362" s="401"/>
    </row>
    <row r="363" spans="2:2" x14ac:dyDescent="0.25">
      <c r="B363" s="401"/>
    </row>
    <row r="364" spans="2:2" x14ac:dyDescent="0.25">
      <c r="B364" s="401"/>
    </row>
    <row r="365" spans="2:2" x14ac:dyDescent="0.25">
      <c r="B365" s="401"/>
    </row>
    <row r="366" spans="2:2" x14ac:dyDescent="0.25">
      <c r="B366" s="401"/>
    </row>
    <row r="370" spans="2:2" x14ac:dyDescent="0.25">
      <c r="B370" s="423"/>
    </row>
    <row r="387" spans="2:2" x14ac:dyDescent="0.25">
      <c r="B387" s="489"/>
    </row>
  </sheetData>
  <printOptions horizontalCentered="1"/>
  <pageMargins left="0.19685039370078741" right="0.19685039370078741" top="0.74803149606299213" bottom="0.74803149606299213" header="0.31496062992125984" footer="0.31496062992125984"/>
  <pageSetup paperSize="9" scale="46" orientation="portrait"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sheetPr>
  <dimension ref="A1:N118"/>
  <sheetViews>
    <sheetView zoomScale="60" zoomScaleNormal="60" workbookViewId="0">
      <selection activeCell="S9" sqref="S9"/>
    </sheetView>
  </sheetViews>
  <sheetFormatPr defaultColWidth="8.85546875" defaultRowHeight="15" outlineLevelRow="1" x14ac:dyDescent="0.25"/>
  <cols>
    <col min="1" max="1" width="13.28515625" style="299" customWidth="1"/>
    <col min="2" max="2" width="60.7109375" style="299" customWidth="1"/>
    <col min="3" max="7" width="41" style="299" customWidth="1"/>
    <col min="8" max="8" width="7.28515625" style="299" customWidth="1"/>
    <col min="9" max="9" width="71.85546875" style="299" customWidth="1"/>
    <col min="10" max="11" width="47.7109375" style="299" customWidth="1"/>
    <col min="12" max="12" width="7.28515625" style="299" customWidth="1"/>
    <col min="13" max="13" width="25.7109375" style="299" customWidth="1"/>
    <col min="14" max="14" width="25.7109375" style="297" customWidth="1"/>
    <col min="15" max="16384" width="8.85546875" style="330"/>
  </cols>
  <sheetData>
    <row r="1" spans="1:13" ht="31.5" x14ac:dyDescent="0.5">
      <c r="A1" s="296" t="s">
        <v>1377</v>
      </c>
      <c r="B1" s="296"/>
      <c r="C1" s="297"/>
      <c r="D1" s="297"/>
      <c r="E1" s="376" t="str">
        <f>"HTT " &amp; LEFT(Introduction!$F$6,4)</f>
        <v>HTT 2022</v>
      </c>
      <c r="F1" s="369"/>
      <c r="G1" s="334"/>
      <c r="H1" s="297"/>
      <c r="I1" s="296"/>
      <c r="J1" s="297"/>
      <c r="K1" s="297"/>
      <c r="L1" s="297"/>
      <c r="M1" s="297"/>
    </row>
    <row r="2" spans="1:13" ht="15.75" thickBot="1" x14ac:dyDescent="0.3">
      <c r="A2" s="297"/>
      <c r="B2" s="298"/>
      <c r="C2" s="298"/>
      <c r="D2" s="297"/>
      <c r="E2" s="297"/>
      <c r="F2" s="297"/>
      <c r="G2" s="297"/>
      <c r="H2" s="297"/>
      <c r="L2" s="297"/>
      <c r="M2" s="297"/>
    </row>
    <row r="3" spans="1:13" ht="19.5" thickBot="1" x14ac:dyDescent="0.3">
      <c r="A3" s="300"/>
      <c r="B3" s="301" t="s">
        <v>430</v>
      </c>
      <c r="C3" s="302" t="s">
        <v>80</v>
      </c>
      <c r="D3" s="300"/>
      <c r="E3" s="300"/>
      <c r="F3" s="297"/>
      <c r="G3" s="297"/>
      <c r="H3" s="297"/>
      <c r="L3" s="297"/>
      <c r="M3" s="297"/>
    </row>
    <row r="4" spans="1:13" ht="15.75" thickBot="1" x14ac:dyDescent="0.3">
      <c r="H4" s="297"/>
      <c r="L4" s="297"/>
      <c r="M4" s="297"/>
    </row>
    <row r="5" spans="1:13" ht="18.75" x14ac:dyDescent="0.25">
      <c r="A5" s="303"/>
      <c r="B5" s="304" t="s">
        <v>950</v>
      </c>
      <c r="C5" s="303"/>
      <c r="E5" s="305"/>
      <c r="F5" s="305"/>
      <c r="G5" s="305"/>
      <c r="H5" s="297"/>
      <c r="L5" s="297"/>
      <c r="M5" s="297"/>
    </row>
    <row r="6" spans="1:13" x14ac:dyDescent="0.25">
      <c r="B6" s="308" t="s">
        <v>951</v>
      </c>
      <c r="H6" s="297"/>
      <c r="L6" s="297"/>
      <c r="M6" s="297"/>
    </row>
    <row r="7" spans="1:13" x14ac:dyDescent="0.25">
      <c r="B7" s="308" t="s">
        <v>952</v>
      </c>
      <c r="H7" s="297"/>
      <c r="L7" s="297"/>
      <c r="M7" s="297"/>
    </row>
    <row r="8" spans="1:13" x14ac:dyDescent="0.25">
      <c r="B8" s="308" t="s">
        <v>953</v>
      </c>
      <c r="H8" s="297"/>
      <c r="L8" s="297"/>
      <c r="M8" s="297"/>
    </row>
    <row r="9" spans="1:13" x14ac:dyDescent="0.25">
      <c r="B9" s="309"/>
      <c r="H9" s="297"/>
      <c r="L9" s="297"/>
      <c r="M9" s="297"/>
    </row>
    <row r="10" spans="1:13" x14ac:dyDescent="0.25">
      <c r="B10" s="309"/>
      <c r="H10" s="297"/>
      <c r="L10" s="297"/>
      <c r="M10" s="297"/>
    </row>
    <row r="11" spans="1:13" ht="37.5" x14ac:dyDescent="0.25">
      <c r="A11" s="310" t="s">
        <v>439</v>
      </c>
      <c r="B11" s="310" t="s">
        <v>954</v>
      </c>
      <c r="C11" s="311"/>
      <c r="D11" s="311"/>
      <c r="E11" s="311"/>
      <c r="F11" s="311"/>
      <c r="G11" s="311"/>
      <c r="H11" s="297"/>
      <c r="L11" s="297"/>
      <c r="M11" s="297"/>
    </row>
    <row r="12" spans="1:13" ht="15" customHeight="1" x14ac:dyDescent="0.25">
      <c r="A12" s="319"/>
      <c r="B12" s="320" t="s">
        <v>955</v>
      </c>
      <c r="C12" s="319" t="s">
        <v>956</v>
      </c>
      <c r="D12" s="319" t="s">
        <v>957</v>
      </c>
      <c r="E12" s="321"/>
      <c r="F12" s="322"/>
      <c r="G12" s="322"/>
      <c r="H12" s="297"/>
      <c r="L12" s="297"/>
      <c r="M12" s="297"/>
    </row>
    <row r="13" spans="1:13" x14ac:dyDescent="0.25">
      <c r="A13" s="299" t="s">
        <v>958</v>
      </c>
      <c r="B13" s="318" t="s">
        <v>959</v>
      </c>
      <c r="C13" s="299">
        <v>0</v>
      </c>
      <c r="D13" s="299">
        <v>0</v>
      </c>
      <c r="E13" s="305"/>
      <c r="F13" s="305"/>
      <c r="G13" s="305"/>
      <c r="H13" s="297"/>
      <c r="L13" s="297"/>
      <c r="M13" s="297"/>
    </row>
    <row r="14" spans="1:13" x14ac:dyDescent="0.25">
      <c r="A14" s="299" t="s">
        <v>960</v>
      </c>
      <c r="B14" s="318" t="s">
        <v>962</v>
      </c>
      <c r="C14" s="299" t="s">
        <v>1366</v>
      </c>
      <c r="D14" s="299" t="s">
        <v>2725</v>
      </c>
      <c r="E14" s="305"/>
      <c r="F14" s="305"/>
      <c r="G14" s="305"/>
      <c r="H14" s="297"/>
      <c r="L14" s="297"/>
      <c r="M14" s="297"/>
    </row>
    <row r="15" spans="1:13" x14ac:dyDescent="0.25">
      <c r="A15" s="299" t="s">
        <v>961</v>
      </c>
      <c r="B15" s="318" t="s">
        <v>964</v>
      </c>
      <c r="C15" s="299">
        <v>0</v>
      </c>
      <c r="D15" s="299">
        <v>0</v>
      </c>
      <c r="E15" s="305"/>
      <c r="F15" s="305"/>
      <c r="G15" s="305"/>
      <c r="H15" s="297"/>
      <c r="L15" s="297"/>
      <c r="M15" s="297"/>
    </row>
    <row r="16" spans="1:13" x14ac:dyDescent="0.25">
      <c r="A16" s="299" t="s">
        <v>963</v>
      </c>
      <c r="B16" s="318" t="s">
        <v>966</v>
      </c>
      <c r="C16" s="299">
        <v>0</v>
      </c>
      <c r="D16" s="299">
        <v>0</v>
      </c>
      <c r="E16" s="305"/>
      <c r="F16" s="305"/>
      <c r="G16" s="305"/>
      <c r="H16" s="297"/>
      <c r="L16" s="297"/>
      <c r="M16" s="297"/>
    </row>
    <row r="17" spans="1:13" x14ac:dyDescent="0.25">
      <c r="A17" s="299" t="s">
        <v>965</v>
      </c>
      <c r="B17" s="318" t="s">
        <v>968</v>
      </c>
      <c r="C17" s="299" t="s">
        <v>1366</v>
      </c>
      <c r="D17" s="299" t="s">
        <v>2725</v>
      </c>
      <c r="E17" s="305"/>
      <c r="F17" s="305"/>
      <c r="G17" s="305"/>
      <c r="H17" s="297"/>
      <c r="L17" s="297"/>
      <c r="M17" s="297"/>
    </row>
    <row r="18" spans="1:13" x14ac:dyDescent="0.25">
      <c r="A18" s="299" t="s">
        <v>967</v>
      </c>
      <c r="B18" s="318" t="s">
        <v>970</v>
      </c>
      <c r="C18" s="299">
        <v>0</v>
      </c>
      <c r="D18" s="299">
        <v>0</v>
      </c>
      <c r="E18" s="305"/>
      <c r="F18" s="305"/>
      <c r="G18" s="305"/>
      <c r="H18" s="297"/>
      <c r="L18" s="297"/>
      <c r="M18" s="297"/>
    </row>
    <row r="19" spans="1:13" x14ac:dyDescent="0.25">
      <c r="A19" s="299" t="s">
        <v>969</v>
      </c>
      <c r="B19" s="318" t="s">
        <v>972</v>
      </c>
      <c r="C19" s="299" t="s">
        <v>2726</v>
      </c>
      <c r="D19" s="299" t="s">
        <v>1541</v>
      </c>
      <c r="E19" s="305"/>
      <c r="F19" s="305"/>
      <c r="G19" s="305"/>
      <c r="H19" s="297"/>
      <c r="L19" s="297"/>
      <c r="M19" s="297"/>
    </row>
    <row r="20" spans="1:13" x14ac:dyDescent="0.25">
      <c r="A20" s="299" t="s">
        <v>971</v>
      </c>
      <c r="B20" s="318" t="s">
        <v>974</v>
      </c>
      <c r="C20" s="299" t="s">
        <v>2727</v>
      </c>
      <c r="D20" s="299" t="s">
        <v>1363</v>
      </c>
      <c r="E20" s="305"/>
      <c r="F20" s="305"/>
      <c r="G20" s="305"/>
      <c r="H20" s="297"/>
      <c r="L20" s="297"/>
      <c r="M20" s="297"/>
    </row>
    <row r="21" spans="1:13" x14ac:dyDescent="0.25">
      <c r="A21" s="299" t="s">
        <v>973</v>
      </c>
      <c r="B21" s="318" t="s">
        <v>976</v>
      </c>
      <c r="C21" s="299">
        <v>0</v>
      </c>
      <c r="D21" s="299">
        <v>0</v>
      </c>
      <c r="E21" s="305"/>
      <c r="F21" s="305"/>
      <c r="G21" s="305"/>
      <c r="H21" s="297"/>
      <c r="L21" s="297"/>
      <c r="M21" s="297"/>
    </row>
    <row r="22" spans="1:13" x14ac:dyDescent="0.25">
      <c r="A22" s="299" t="s">
        <v>975</v>
      </c>
      <c r="B22" s="318" t="s">
        <v>978</v>
      </c>
      <c r="C22" s="299">
        <v>0</v>
      </c>
      <c r="D22" s="299">
        <v>0</v>
      </c>
      <c r="E22" s="305"/>
      <c r="F22" s="305"/>
      <c r="G22" s="305"/>
      <c r="H22" s="297"/>
      <c r="L22" s="297"/>
      <c r="M22" s="297"/>
    </row>
    <row r="23" spans="1:13" x14ac:dyDescent="0.25">
      <c r="A23" s="299" t="s">
        <v>977</v>
      </c>
      <c r="B23" s="318" t="s">
        <v>979</v>
      </c>
      <c r="C23" s="299" t="s">
        <v>1366</v>
      </c>
      <c r="D23" s="299" t="s">
        <v>2725</v>
      </c>
      <c r="E23" s="305"/>
      <c r="F23" s="305"/>
      <c r="G23" s="305"/>
      <c r="H23" s="297"/>
      <c r="L23" s="297"/>
      <c r="M23" s="297"/>
    </row>
    <row r="24" spans="1:13" outlineLevel="1" x14ac:dyDescent="0.25">
      <c r="A24" s="299" t="s">
        <v>980</v>
      </c>
      <c r="B24" s="330"/>
      <c r="C24" s="330"/>
      <c r="D24" s="330"/>
      <c r="E24" s="305"/>
      <c r="F24" s="305"/>
      <c r="G24" s="305"/>
      <c r="H24" s="297"/>
      <c r="L24" s="297"/>
      <c r="M24" s="297"/>
    </row>
    <row r="25" spans="1:13" outlineLevel="1" x14ac:dyDescent="0.25">
      <c r="A25" s="299" t="s">
        <v>981</v>
      </c>
      <c r="B25" s="330"/>
      <c r="C25" s="330"/>
      <c r="D25" s="330"/>
      <c r="E25" s="305"/>
      <c r="F25" s="305"/>
      <c r="G25" s="305"/>
      <c r="H25" s="297"/>
      <c r="L25" s="297"/>
      <c r="M25" s="297"/>
    </row>
    <row r="26" spans="1:13" outlineLevel="1" x14ac:dyDescent="0.25">
      <c r="A26" s="299" t="s">
        <v>982</v>
      </c>
      <c r="B26" s="316"/>
      <c r="E26" s="305"/>
      <c r="F26" s="305"/>
      <c r="G26" s="305"/>
      <c r="H26" s="297"/>
      <c r="L26" s="297"/>
      <c r="M26" s="297"/>
    </row>
    <row r="27" spans="1:13" outlineLevel="1" x14ac:dyDescent="0.25">
      <c r="A27" s="299" t="s">
        <v>983</v>
      </c>
      <c r="B27" s="316"/>
      <c r="E27" s="305"/>
      <c r="F27" s="305"/>
      <c r="G27" s="305"/>
      <c r="H27" s="297"/>
      <c r="L27" s="297"/>
      <c r="M27" s="297"/>
    </row>
    <row r="28" spans="1:13" outlineLevel="1" x14ac:dyDescent="0.25">
      <c r="A28" s="299" t="s">
        <v>984</v>
      </c>
      <c r="B28" s="316"/>
      <c r="E28" s="305"/>
      <c r="F28" s="305"/>
      <c r="G28" s="305"/>
      <c r="H28" s="297"/>
      <c r="L28" s="297"/>
      <c r="M28" s="297"/>
    </row>
    <row r="29" spans="1:13" outlineLevel="1" x14ac:dyDescent="0.25">
      <c r="A29" s="299" t="s">
        <v>985</v>
      </c>
      <c r="B29" s="316"/>
      <c r="E29" s="305"/>
      <c r="F29" s="305"/>
      <c r="G29" s="305"/>
      <c r="H29" s="297"/>
      <c r="L29" s="297"/>
      <c r="M29" s="297"/>
    </row>
    <row r="30" spans="1:13" outlineLevel="1" x14ac:dyDescent="0.25">
      <c r="A30" s="299" t="s">
        <v>986</v>
      </c>
      <c r="B30" s="316"/>
      <c r="E30" s="305"/>
      <c r="F30" s="305"/>
      <c r="G30" s="305"/>
      <c r="H30" s="297"/>
      <c r="L30" s="297"/>
      <c r="M30" s="297"/>
    </row>
    <row r="31" spans="1:13" outlineLevel="1" x14ac:dyDescent="0.25">
      <c r="A31" s="299" t="s">
        <v>987</v>
      </c>
      <c r="B31" s="316"/>
      <c r="E31" s="305"/>
      <c r="F31" s="305"/>
      <c r="G31" s="305"/>
      <c r="H31" s="297"/>
      <c r="L31" s="297"/>
      <c r="M31" s="297"/>
    </row>
    <row r="32" spans="1:13" ht="18.75" x14ac:dyDescent="0.25">
      <c r="A32" s="311"/>
      <c r="B32" s="310" t="s">
        <v>952</v>
      </c>
      <c r="C32" s="311"/>
      <c r="D32" s="311"/>
      <c r="E32" s="311"/>
      <c r="F32" s="311"/>
      <c r="G32" s="311"/>
      <c r="H32" s="297"/>
      <c r="L32" s="297"/>
      <c r="M32" s="297"/>
    </row>
    <row r="33" spans="1:13" ht="15" customHeight="1" x14ac:dyDescent="0.25">
      <c r="A33" s="319"/>
      <c r="B33" s="320" t="s">
        <v>988</v>
      </c>
      <c r="C33" s="319" t="s">
        <v>1356</v>
      </c>
      <c r="D33" s="319" t="s">
        <v>957</v>
      </c>
      <c r="E33" s="319" t="s">
        <v>989</v>
      </c>
      <c r="F33" s="322"/>
      <c r="G33" s="322"/>
      <c r="H33" s="297"/>
      <c r="L33" s="297"/>
      <c r="M33" s="297"/>
    </row>
    <row r="34" spans="1:13" x14ac:dyDescent="0.25">
      <c r="A34" s="299" t="s">
        <v>990</v>
      </c>
      <c r="B34" s="318" t="s">
        <v>1362</v>
      </c>
      <c r="C34" s="299">
        <v>0</v>
      </c>
      <c r="D34" s="299" t="s">
        <v>1541</v>
      </c>
      <c r="E34" s="299" t="s">
        <v>1542</v>
      </c>
      <c r="F34" s="368"/>
      <c r="G34" s="368"/>
      <c r="H34" s="297"/>
      <c r="L34" s="297"/>
      <c r="M34" s="297"/>
    </row>
    <row r="35" spans="1:13" x14ac:dyDescent="0.25">
      <c r="A35" s="299" t="s">
        <v>991</v>
      </c>
      <c r="B35" s="318" t="s">
        <v>1364</v>
      </c>
      <c r="C35" s="299">
        <v>0</v>
      </c>
      <c r="D35" s="299" t="s">
        <v>1363</v>
      </c>
      <c r="E35" s="299" t="s">
        <v>1542</v>
      </c>
      <c r="H35" s="297"/>
      <c r="L35" s="297"/>
      <c r="M35" s="297"/>
    </row>
    <row r="36" spans="1:13" x14ac:dyDescent="0.25">
      <c r="A36" s="299" t="s">
        <v>992</v>
      </c>
      <c r="B36" s="318" t="s">
        <v>1365</v>
      </c>
      <c r="C36" s="299">
        <v>0</v>
      </c>
      <c r="D36" s="299" t="s">
        <v>1543</v>
      </c>
      <c r="E36" s="299" t="s">
        <v>1544</v>
      </c>
      <c r="H36" s="297"/>
      <c r="L36" s="297"/>
      <c r="M36" s="297"/>
    </row>
    <row r="37" spans="1:13" x14ac:dyDescent="0.25">
      <c r="A37" s="299" t="s">
        <v>993</v>
      </c>
      <c r="B37" s="318" t="s">
        <v>1545</v>
      </c>
      <c r="C37" s="299">
        <v>0</v>
      </c>
      <c r="D37" s="299" t="s">
        <v>1546</v>
      </c>
      <c r="E37" s="299" t="s">
        <v>1544</v>
      </c>
      <c r="H37" s="297"/>
      <c r="L37" s="297"/>
      <c r="M37" s="297"/>
    </row>
    <row r="38" spans="1:13" x14ac:dyDescent="0.25">
      <c r="A38" s="299" t="s">
        <v>994</v>
      </c>
      <c r="B38" s="318" t="s">
        <v>995</v>
      </c>
      <c r="C38" s="299">
        <v>0</v>
      </c>
      <c r="D38" s="299">
        <v>0</v>
      </c>
      <c r="E38" s="299">
        <v>0</v>
      </c>
      <c r="H38" s="297"/>
      <c r="L38" s="297"/>
      <c r="M38" s="297"/>
    </row>
    <row r="39" spans="1:13" x14ac:dyDescent="0.25">
      <c r="A39" s="299" t="s">
        <v>996</v>
      </c>
      <c r="B39" s="318" t="s">
        <v>997</v>
      </c>
      <c r="C39" s="299">
        <v>0</v>
      </c>
      <c r="D39" s="299">
        <v>0</v>
      </c>
      <c r="E39" s="299">
        <v>0</v>
      </c>
      <c r="H39" s="297"/>
      <c r="L39" s="297"/>
      <c r="M39" s="297"/>
    </row>
    <row r="40" spans="1:13" x14ac:dyDescent="0.25">
      <c r="A40" s="299" t="s">
        <v>998</v>
      </c>
      <c r="B40" s="318" t="s">
        <v>999</v>
      </c>
      <c r="C40" s="299">
        <v>0</v>
      </c>
      <c r="D40" s="299">
        <v>0</v>
      </c>
      <c r="E40" s="299">
        <v>0</v>
      </c>
      <c r="H40" s="297"/>
      <c r="L40" s="297"/>
      <c r="M40" s="297"/>
    </row>
    <row r="41" spans="1:13" x14ac:dyDescent="0.25">
      <c r="A41" s="299" t="s">
        <v>1000</v>
      </c>
      <c r="B41" s="318" t="s">
        <v>1001</v>
      </c>
      <c r="C41" s="299">
        <v>0</v>
      </c>
      <c r="D41" s="299">
        <v>0</v>
      </c>
      <c r="E41" s="299">
        <v>0</v>
      </c>
      <c r="H41" s="297"/>
      <c r="L41" s="297"/>
      <c r="M41" s="297"/>
    </row>
    <row r="42" spans="1:13" x14ac:dyDescent="0.25">
      <c r="A42" s="299" t="s">
        <v>1002</v>
      </c>
      <c r="B42" s="318" t="s">
        <v>1003</v>
      </c>
      <c r="C42" s="299">
        <v>0</v>
      </c>
      <c r="D42" s="299">
        <v>0</v>
      </c>
      <c r="E42" s="299">
        <v>0</v>
      </c>
      <c r="H42" s="297"/>
      <c r="L42" s="297"/>
      <c r="M42" s="297"/>
    </row>
    <row r="43" spans="1:13" x14ac:dyDescent="0.25">
      <c r="A43" s="299" t="s">
        <v>1004</v>
      </c>
      <c r="B43" s="318" t="s">
        <v>1005</v>
      </c>
      <c r="C43" s="299">
        <v>0</v>
      </c>
      <c r="D43" s="299">
        <v>0</v>
      </c>
      <c r="E43" s="299">
        <v>0</v>
      </c>
      <c r="H43" s="297"/>
      <c r="L43" s="297"/>
      <c r="M43" s="297"/>
    </row>
    <row r="44" spans="1:13" x14ac:dyDescent="0.25">
      <c r="A44" s="299" t="s">
        <v>1006</v>
      </c>
      <c r="B44" s="318" t="s">
        <v>1007</v>
      </c>
      <c r="C44" s="299">
        <v>0</v>
      </c>
      <c r="D44" s="299">
        <v>0</v>
      </c>
      <c r="E44" s="299">
        <v>0</v>
      </c>
      <c r="H44" s="297"/>
      <c r="L44" s="297"/>
      <c r="M44" s="297"/>
    </row>
    <row r="45" spans="1:13" x14ac:dyDescent="0.25">
      <c r="A45" s="299" t="s">
        <v>1008</v>
      </c>
      <c r="B45" s="318" t="s">
        <v>1009</v>
      </c>
      <c r="C45" s="299">
        <v>0</v>
      </c>
      <c r="D45" s="299">
        <v>0</v>
      </c>
      <c r="E45" s="299">
        <v>0</v>
      </c>
      <c r="H45" s="297"/>
      <c r="L45" s="297"/>
      <c r="M45" s="297"/>
    </row>
    <row r="46" spans="1:13" x14ac:dyDescent="0.25">
      <c r="A46" s="299" t="s">
        <v>1010</v>
      </c>
      <c r="B46" s="318" t="s">
        <v>1011</v>
      </c>
      <c r="C46" s="299">
        <v>0</v>
      </c>
      <c r="D46" s="299">
        <v>0</v>
      </c>
      <c r="E46" s="299">
        <v>0</v>
      </c>
      <c r="H46" s="297"/>
      <c r="L46" s="297"/>
      <c r="M46" s="297"/>
    </row>
    <row r="47" spans="1:13" x14ac:dyDescent="0.25">
      <c r="A47" s="299" t="s">
        <v>1012</v>
      </c>
      <c r="B47" s="318" t="s">
        <v>1013</v>
      </c>
      <c r="C47" s="299">
        <v>0</v>
      </c>
      <c r="D47" s="299">
        <v>0</v>
      </c>
      <c r="E47" s="299">
        <v>0</v>
      </c>
      <c r="H47" s="297"/>
      <c r="L47" s="297"/>
      <c r="M47" s="297"/>
    </row>
    <row r="48" spans="1:13" x14ac:dyDescent="0.25">
      <c r="A48" s="299" t="s">
        <v>1014</v>
      </c>
      <c r="B48" s="318" t="s">
        <v>1015</v>
      </c>
      <c r="C48" s="299">
        <v>0</v>
      </c>
      <c r="D48" s="299">
        <v>0</v>
      </c>
      <c r="E48" s="299">
        <v>0</v>
      </c>
      <c r="H48" s="297"/>
      <c r="L48" s="297"/>
      <c r="M48" s="297"/>
    </row>
    <row r="49" spans="1:13" x14ac:dyDescent="0.25">
      <c r="A49" s="299" t="s">
        <v>1016</v>
      </c>
      <c r="B49" s="318" t="s">
        <v>1017</v>
      </c>
      <c r="C49" s="299">
        <v>0</v>
      </c>
      <c r="D49" s="299">
        <v>0</v>
      </c>
      <c r="E49" s="299">
        <v>0</v>
      </c>
      <c r="H49" s="297"/>
      <c r="L49" s="297"/>
      <c r="M49" s="297"/>
    </row>
    <row r="50" spans="1:13" x14ac:dyDescent="0.25">
      <c r="A50" s="299" t="s">
        <v>1018</v>
      </c>
      <c r="B50" s="318" t="s">
        <v>1019</v>
      </c>
      <c r="C50" s="299">
        <v>0</v>
      </c>
      <c r="D50" s="299">
        <v>0</v>
      </c>
      <c r="E50" s="299">
        <v>0</v>
      </c>
      <c r="H50" s="297"/>
      <c r="L50" s="297"/>
      <c r="M50" s="297"/>
    </row>
    <row r="51" spans="1:13" x14ac:dyDescent="0.25">
      <c r="A51" s="299" t="s">
        <v>1020</v>
      </c>
      <c r="B51" s="318" t="s">
        <v>1021</v>
      </c>
      <c r="C51" s="299">
        <v>0</v>
      </c>
      <c r="D51" s="299">
        <v>0</v>
      </c>
      <c r="E51" s="299">
        <v>0</v>
      </c>
      <c r="H51" s="297"/>
      <c r="L51" s="297"/>
      <c r="M51" s="297"/>
    </row>
    <row r="52" spans="1:13" x14ac:dyDescent="0.25">
      <c r="A52" s="299" t="s">
        <v>1022</v>
      </c>
      <c r="B52" s="318" t="s">
        <v>1023</v>
      </c>
      <c r="C52" s="299">
        <v>0</v>
      </c>
      <c r="D52" s="299">
        <v>0</v>
      </c>
      <c r="E52" s="299">
        <v>0</v>
      </c>
      <c r="H52" s="297"/>
      <c r="L52" s="297"/>
      <c r="M52" s="297"/>
    </row>
    <row r="53" spans="1:13" x14ac:dyDescent="0.25">
      <c r="A53" s="299" t="s">
        <v>1024</v>
      </c>
      <c r="B53" s="318" t="s">
        <v>1025</v>
      </c>
      <c r="C53" s="299">
        <v>0</v>
      </c>
      <c r="D53" s="299">
        <v>0</v>
      </c>
      <c r="E53" s="299">
        <v>0</v>
      </c>
      <c r="H53" s="297"/>
      <c r="L53" s="297"/>
      <c r="M53" s="297"/>
    </row>
    <row r="54" spans="1:13" x14ac:dyDescent="0.25">
      <c r="A54" s="299" t="s">
        <v>1026</v>
      </c>
      <c r="B54" s="318" t="s">
        <v>1027</v>
      </c>
      <c r="C54" s="299">
        <v>0</v>
      </c>
      <c r="D54" s="299">
        <v>0</v>
      </c>
      <c r="E54" s="299">
        <v>0</v>
      </c>
      <c r="H54" s="297"/>
      <c r="L54" s="297"/>
      <c r="M54" s="297"/>
    </row>
    <row r="55" spans="1:13" x14ac:dyDescent="0.25">
      <c r="A55" s="299" t="s">
        <v>1028</v>
      </c>
      <c r="B55" s="318" t="s">
        <v>1029</v>
      </c>
      <c r="C55" s="299">
        <v>0</v>
      </c>
      <c r="D55" s="299">
        <v>0</v>
      </c>
      <c r="E55" s="299">
        <v>0</v>
      </c>
      <c r="H55" s="297"/>
      <c r="L55" s="297"/>
      <c r="M55" s="297"/>
    </row>
    <row r="56" spans="1:13" x14ac:dyDescent="0.25">
      <c r="A56" s="299" t="s">
        <v>1030</v>
      </c>
      <c r="B56" s="318" t="s">
        <v>1031</v>
      </c>
      <c r="C56" s="299">
        <v>0</v>
      </c>
      <c r="D56" s="299">
        <v>0</v>
      </c>
      <c r="E56" s="299">
        <v>0</v>
      </c>
      <c r="H56" s="297"/>
      <c r="L56" s="297"/>
      <c r="M56" s="297"/>
    </row>
    <row r="57" spans="1:13" x14ac:dyDescent="0.25">
      <c r="A57" s="299" t="s">
        <v>1032</v>
      </c>
      <c r="B57" s="318" t="s">
        <v>1033</v>
      </c>
      <c r="C57" s="299">
        <v>0</v>
      </c>
      <c r="D57" s="299">
        <v>0</v>
      </c>
      <c r="E57" s="299">
        <v>0</v>
      </c>
      <c r="H57" s="297"/>
      <c r="L57" s="297"/>
      <c r="M57" s="297"/>
    </row>
    <row r="58" spans="1:13" x14ac:dyDescent="0.25">
      <c r="A58" s="299" t="s">
        <v>1034</v>
      </c>
      <c r="B58" s="318" t="s">
        <v>1035</v>
      </c>
      <c r="C58" s="299">
        <v>0</v>
      </c>
      <c r="D58" s="299">
        <v>0</v>
      </c>
      <c r="E58" s="299">
        <v>0</v>
      </c>
      <c r="H58" s="297"/>
      <c r="L58" s="297"/>
      <c r="M58" s="297"/>
    </row>
    <row r="59" spans="1:13" outlineLevel="1" x14ac:dyDescent="0.25">
      <c r="A59" s="299" t="s">
        <v>1036</v>
      </c>
      <c r="B59" s="318"/>
      <c r="E59" s="318"/>
      <c r="F59" s="318"/>
      <c r="G59" s="318"/>
      <c r="H59" s="297"/>
      <c r="L59" s="297"/>
      <c r="M59" s="297"/>
    </row>
    <row r="60" spans="1:13" outlineLevel="1" x14ac:dyDescent="0.25">
      <c r="A60" s="299" t="s">
        <v>1037</v>
      </c>
      <c r="B60" s="318"/>
      <c r="E60" s="318"/>
      <c r="F60" s="318"/>
      <c r="G60" s="318"/>
      <c r="H60" s="297"/>
      <c r="L60" s="297"/>
      <c r="M60" s="297"/>
    </row>
    <row r="61" spans="1:13" outlineLevel="1" x14ac:dyDescent="0.25">
      <c r="A61" s="299" t="s">
        <v>1038</v>
      </c>
      <c r="B61" s="318"/>
      <c r="E61" s="318"/>
      <c r="F61" s="318"/>
      <c r="G61" s="318"/>
      <c r="H61" s="297"/>
      <c r="L61" s="297"/>
      <c r="M61" s="297"/>
    </row>
    <row r="62" spans="1:13" outlineLevel="1" x14ac:dyDescent="0.25">
      <c r="A62" s="299" t="s">
        <v>1039</v>
      </c>
      <c r="B62" s="318"/>
      <c r="E62" s="318"/>
      <c r="F62" s="318"/>
      <c r="G62" s="318"/>
      <c r="H62" s="297"/>
      <c r="L62" s="297"/>
      <c r="M62" s="297"/>
    </row>
    <row r="63" spans="1:13" outlineLevel="1" x14ac:dyDescent="0.25">
      <c r="A63" s="299" t="s">
        <v>1040</v>
      </c>
      <c r="B63" s="318"/>
      <c r="E63" s="318"/>
      <c r="F63" s="318"/>
      <c r="G63" s="318"/>
      <c r="H63" s="297"/>
      <c r="L63" s="297"/>
      <c r="M63" s="297"/>
    </row>
    <row r="64" spans="1:13" outlineLevel="1" x14ac:dyDescent="0.25">
      <c r="A64" s="299" t="s">
        <v>1041</v>
      </c>
      <c r="B64" s="318"/>
      <c r="E64" s="318"/>
      <c r="F64" s="318"/>
      <c r="G64" s="318"/>
      <c r="H64" s="297"/>
      <c r="L64" s="297"/>
      <c r="M64" s="297"/>
    </row>
    <row r="65" spans="1:14" outlineLevel="1" x14ac:dyDescent="0.25">
      <c r="A65" s="299" t="s">
        <v>1042</v>
      </c>
      <c r="B65" s="318"/>
      <c r="E65" s="318"/>
      <c r="F65" s="318"/>
      <c r="G65" s="318"/>
      <c r="H65" s="297"/>
      <c r="L65" s="297"/>
      <c r="M65" s="297"/>
    </row>
    <row r="66" spans="1:14" outlineLevel="1" x14ac:dyDescent="0.25">
      <c r="A66" s="299" t="s">
        <v>1043</v>
      </c>
      <c r="B66" s="318"/>
      <c r="E66" s="318"/>
      <c r="F66" s="318"/>
      <c r="G66" s="318"/>
      <c r="H66" s="297"/>
      <c r="L66" s="297"/>
      <c r="M66" s="297"/>
    </row>
    <row r="67" spans="1:14" outlineLevel="1" x14ac:dyDescent="0.25">
      <c r="A67" s="299" t="s">
        <v>1044</v>
      </c>
      <c r="B67" s="318"/>
      <c r="E67" s="318"/>
      <c r="F67" s="318"/>
      <c r="G67" s="318"/>
      <c r="H67" s="297"/>
      <c r="L67" s="297"/>
      <c r="M67" s="297"/>
    </row>
    <row r="68" spans="1:14" outlineLevel="1" x14ac:dyDescent="0.25">
      <c r="A68" s="299" t="s">
        <v>1045</v>
      </c>
      <c r="B68" s="318"/>
      <c r="E68" s="318"/>
      <c r="F68" s="318"/>
      <c r="G68" s="318"/>
      <c r="H68" s="297"/>
      <c r="L68" s="297"/>
      <c r="M68" s="297"/>
    </row>
    <row r="69" spans="1:14" outlineLevel="1" x14ac:dyDescent="0.25">
      <c r="A69" s="299" t="s">
        <v>1046</v>
      </c>
      <c r="B69" s="318"/>
      <c r="E69" s="318"/>
      <c r="F69" s="318"/>
      <c r="G69" s="318"/>
      <c r="H69" s="297"/>
      <c r="L69" s="297"/>
      <c r="M69" s="297"/>
    </row>
    <row r="70" spans="1:14" outlineLevel="1" x14ac:dyDescent="0.25">
      <c r="A70" s="299" t="s">
        <v>1047</v>
      </c>
      <c r="B70" s="318"/>
      <c r="E70" s="318"/>
      <c r="F70" s="318"/>
      <c r="G70" s="318"/>
      <c r="H70" s="297"/>
      <c r="L70" s="297"/>
      <c r="M70" s="297"/>
    </row>
    <row r="71" spans="1:14" outlineLevel="1" x14ac:dyDescent="0.25">
      <c r="A71" s="299" t="s">
        <v>1048</v>
      </c>
      <c r="B71" s="318"/>
      <c r="E71" s="318"/>
      <c r="F71" s="318"/>
      <c r="G71" s="318"/>
      <c r="H71" s="297"/>
      <c r="L71" s="297"/>
      <c r="M71" s="297"/>
    </row>
    <row r="72" spans="1:14" ht="18.75" x14ac:dyDescent="0.25">
      <c r="A72" s="311"/>
      <c r="B72" s="310" t="s">
        <v>953</v>
      </c>
      <c r="C72" s="311"/>
      <c r="D72" s="311"/>
      <c r="E72" s="311"/>
      <c r="F72" s="311"/>
      <c r="G72" s="311"/>
      <c r="H72" s="297"/>
    </row>
    <row r="73" spans="1:14" ht="15" customHeight="1" x14ac:dyDescent="0.25">
      <c r="A73" s="319"/>
      <c r="B73" s="320" t="s">
        <v>1049</v>
      </c>
      <c r="C73" s="319" t="s">
        <v>2728</v>
      </c>
      <c r="D73" s="319"/>
      <c r="E73" s="319"/>
      <c r="F73" s="319"/>
      <c r="G73" s="322"/>
      <c r="H73" s="330"/>
      <c r="I73" s="330"/>
      <c r="J73" s="330"/>
      <c r="K73" s="330"/>
      <c r="L73" s="330"/>
      <c r="M73" s="330"/>
      <c r="N73" s="330"/>
    </row>
    <row r="74" spans="1:14" x14ac:dyDescent="0.25">
      <c r="A74" s="299" t="s">
        <v>1050</v>
      </c>
      <c r="B74" s="299" t="s">
        <v>1051</v>
      </c>
      <c r="C74" s="375">
        <v>201.71996055866563</v>
      </c>
      <c r="H74" s="297"/>
    </row>
    <row r="75" spans="1:14" x14ac:dyDescent="0.25">
      <c r="A75" s="299" t="s">
        <v>1052</v>
      </c>
      <c r="B75" s="299" t="s">
        <v>1053</v>
      </c>
      <c r="C75" s="375">
        <v>261.18247974564781</v>
      </c>
      <c r="H75" s="297"/>
    </row>
    <row r="76" spans="1:14" x14ac:dyDescent="0.25">
      <c r="A76" s="299" t="s">
        <v>1054</v>
      </c>
      <c r="H76" s="297"/>
    </row>
    <row r="77" spans="1:14" x14ac:dyDescent="0.25">
      <c r="A77" s="299" t="s">
        <v>1055</v>
      </c>
      <c r="H77" s="297"/>
    </row>
    <row r="78" spans="1:14" x14ac:dyDescent="0.25">
      <c r="A78" s="299" t="s">
        <v>1056</v>
      </c>
      <c r="H78" s="297"/>
    </row>
    <row r="79" spans="1:14" x14ac:dyDescent="0.25">
      <c r="A79" s="299" t="s">
        <v>1057</v>
      </c>
      <c r="H79" s="297"/>
    </row>
    <row r="80" spans="1:14" x14ac:dyDescent="0.25">
      <c r="A80" s="319"/>
      <c r="B80" s="320" t="s">
        <v>1058</v>
      </c>
      <c r="C80" s="319" t="s">
        <v>702</v>
      </c>
      <c r="D80" s="319" t="s">
        <v>703</v>
      </c>
      <c r="E80" s="322" t="s">
        <v>1059</v>
      </c>
      <c r="F80" s="322" t="s">
        <v>1060</v>
      </c>
      <c r="G80" s="322" t="s">
        <v>1061</v>
      </c>
      <c r="H80" s="297"/>
    </row>
    <row r="81" spans="1:8" x14ac:dyDescent="0.25">
      <c r="A81" s="299" t="s">
        <v>1062</v>
      </c>
      <c r="B81" s="299" t="s">
        <v>2729</v>
      </c>
      <c r="C81" s="325">
        <v>0</v>
      </c>
      <c r="D81" s="325">
        <v>0</v>
      </c>
      <c r="E81" s="325">
        <v>0</v>
      </c>
      <c r="F81" s="325">
        <v>0</v>
      </c>
      <c r="G81" s="325">
        <v>0</v>
      </c>
      <c r="H81" s="297"/>
    </row>
    <row r="82" spans="1:8" x14ac:dyDescent="0.25">
      <c r="A82" s="299" t="s">
        <v>1063</v>
      </c>
      <c r="B82" s="299" t="s">
        <v>2730</v>
      </c>
      <c r="C82" s="325">
        <v>0</v>
      </c>
      <c r="D82" s="325">
        <v>0</v>
      </c>
      <c r="E82" s="325">
        <v>0</v>
      </c>
      <c r="F82" s="325">
        <v>0</v>
      </c>
      <c r="G82" s="325">
        <v>0</v>
      </c>
      <c r="H82" s="297"/>
    </row>
    <row r="83" spans="1:8" x14ac:dyDescent="0.25">
      <c r="A83" s="299" t="s">
        <v>1064</v>
      </c>
      <c r="B83" s="299" t="s">
        <v>2731</v>
      </c>
      <c r="C83" s="325">
        <v>0</v>
      </c>
      <c r="D83" s="325">
        <v>0</v>
      </c>
      <c r="E83" s="325">
        <v>0</v>
      </c>
      <c r="F83" s="325">
        <v>0</v>
      </c>
      <c r="G83" s="325">
        <v>0</v>
      </c>
      <c r="H83" s="297"/>
    </row>
    <row r="84" spans="1:8" x14ac:dyDescent="0.25">
      <c r="A84" s="299" t="s">
        <v>1065</v>
      </c>
      <c r="B84" s="299" t="s">
        <v>2732</v>
      </c>
      <c r="C84" s="325">
        <v>0</v>
      </c>
      <c r="D84" s="325">
        <v>0</v>
      </c>
      <c r="E84" s="325">
        <v>0</v>
      </c>
      <c r="F84" s="325">
        <v>0</v>
      </c>
      <c r="G84" s="325">
        <v>0</v>
      </c>
      <c r="H84" s="297"/>
    </row>
    <row r="85" spans="1:8" outlineLevel="1" x14ac:dyDescent="0.25">
      <c r="A85" s="299" t="s">
        <v>1066</v>
      </c>
      <c r="B85" s="299" t="s">
        <v>2733</v>
      </c>
      <c r="C85" s="325">
        <v>0</v>
      </c>
      <c r="D85" s="325">
        <v>0</v>
      </c>
      <c r="E85" s="325">
        <v>0</v>
      </c>
      <c r="F85" s="325">
        <v>0</v>
      </c>
      <c r="G85" s="325">
        <v>0</v>
      </c>
      <c r="H85" s="297"/>
    </row>
    <row r="86" spans="1:8" outlineLevel="1" x14ac:dyDescent="0.25">
      <c r="A86" s="299" t="s">
        <v>1067</v>
      </c>
      <c r="H86" s="297"/>
    </row>
    <row r="87" spans="1:8" outlineLevel="1" x14ac:dyDescent="0.25">
      <c r="A87" s="299" t="s">
        <v>1068</v>
      </c>
      <c r="H87" s="297"/>
    </row>
    <row r="88" spans="1:8" outlineLevel="1" x14ac:dyDescent="0.25">
      <c r="A88" s="299" t="s">
        <v>1069</v>
      </c>
      <c r="H88" s="297"/>
    </row>
    <row r="89" spans="1:8" x14ac:dyDescent="0.25">
      <c r="A89" s="299" t="s">
        <v>1070</v>
      </c>
      <c r="H89" s="297"/>
    </row>
    <row r="90" spans="1:8" x14ac:dyDescent="0.25">
      <c r="H90" s="297"/>
    </row>
    <row r="91" spans="1:8" x14ac:dyDescent="0.25">
      <c r="H91" s="297"/>
    </row>
    <row r="92" spans="1:8" x14ac:dyDescent="0.25">
      <c r="H92" s="297"/>
    </row>
    <row r="93" spans="1:8" x14ac:dyDescent="0.25">
      <c r="H93" s="297"/>
    </row>
    <row r="94" spans="1:8" x14ac:dyDescent="0.25">
      <c r="H94" s="297"/>
    </row>
    <row r="95" spans="1:8" x14ac:dyDescent="0.25">
      <c r="H95" s="297"/>
    </row>
    <row r="96" spans="1:8" x14ac:dyDescent="0.25">
      <c r="H96" s="297"/>
    </row>
    <row r="97" spans="8:8" x14ac:dyDescent="0.25">
      <c r="H97" s="297"/>
    </row>
    <row r="98" spans="8:8" x14ac:dyDescent="0.25">
      <c r="H98" s="297"/>
    </row>
    <row r="99" spans="8:8" x14ac:dyDescent="0.25">
      <c r="H99" s="297"/>
    </row>
    <row r="100" spans="8:8" x14ac:dyDescent="0.25">
      <c r="H100" s="297"/>
    </row>
    <row r="101" spans="8:8" x14ac:dyDescent="0.25">
      <c r="H101" s="297"/>
    </row>
    <row r="102" spans="8:8" x14ac:dyDescent="0.25">
      <c r="H102" s="297"/>
    </row>
    <row r="103" spans="8:8" x14ac:dyDescent="0.25">
      <c r="H103" s="297"/>
    </row>
    <row r="104" spans="8:8" x14ac:dyDescent="0.25">
      <c r="H104" s="297"/>
    </row>
    <row r="105" spans="8:8" x14ac:dyDescent="0.25">
      <c r="H105" s="297"/>
    </row>
    <row r="106" spans="8:8" x14ac:dyDescent="0.25">
      <c r="H106" s="297"/>
    </row>
    <row r="107" spans="8:8" x14ac:dyDescent="0.25">
      <c r="H107" s="297"/>
    </row>
    <row r="108" spans="8:8" x14ac:dyDescent="0.25">
      <c r="H108" s="297"/>
    </row>
    <row r="109" spans="8:8" x14ac:dyDescent="0.25">
      <c r="H109" s="297"/>
    </row>
    <row r="110" spans="8:8" x14ac:dyDescent="0.25">
      <c r="H110" s="297"/>
    </row>
    <row r="111" spans="8:8" x14ac:dyDescent="0.25">
      <c r="H111" s="297"/>
    </row>
    <row r="112" spans="8:8" x14ac:dyDescent="0.25">
      <c r="H112" s="297"/>
    </row>
    <row r="113" spans="8:8" x14ac:dyDescent="0.25">
      <c r="H113" s="297"/>
    </row>
    <row r="114" spans="8:8" x14ac:dyDescent="0.25">
      <c r="H114" s="297"/>
    </row>
    <row r="115" spans="8:8" x14ac:dyDescent="0.25">
      <c r="H115" s="297"/>
    </row>
    <row r="116" spans="8:8" x14ac:dyDescent="0.25">
      <c r="H116" s="297"/>
    </row>
    <row r="117" spans="8:8" x14ac:dyDescent="0.25">
      <c r="H117" s="297"/>
    </row>
    <row r="118" spans="8:8" x14ac:dyDescent="0.25">
      <c r="H118" s="297"/>
    </row>
  </sheetData>
  <hyperlinks>
    <hyperlink ref="B7" location="'E. Optional ECB-ECAIs data'!B33" display="2.  Additional information on the swaps" xr:uid="{00000000-0004-0000-0500-000000000000}"/>
    <hyperlink ref="B6" location="'E. Optional ECB-ECAIs data'!B12" display="1. Swap Transaction Counterparties" xr:uid="{00000000-0004-0000-0500-000001000000}"/>
    <hyperlink ref="B8" location="'E. Optional ECB-ECAIs data'!B73" display="3.  Additional information on the asset distribution" xr:uid="{00000000-0004-0000-0500-000002000000}"/>
  </hyperlinks>
  <pageMargins left="0.70866141732283472" right="0.70866141732283472" top="0.74803149606299213" bottom="0.74803149606299213" header="0.31496062992125984" footer="0.31496062992125984"/>
  <pageSetup paperSize="9" scale="31" fitToHeight="0" orientation="portrait"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80262-B3F9-4555-A94E-A5D969832F06}">
  <sheetPr>
    <tabColor rgb="FF243386"/>
  </sheetPr>
  <dimension ref="A1:H616"/>
  <sheetViews>
    <sheetView topLeftCell="A548" zoomScale="70" zoomScaleNormal="70" workbookViewId="0">
      <selection activeCell="S9" sqref="S9"/>
    </sheetView>
  </sheetViews>
  <sheetFormatPr defaultRowHeight="15" x14ac:dyDescent="0.25"/>
  <cols>
    <col min="1" max="1" width="13.28515625" customWidth="1"/>
    <col min="2" max="2" width="60.5703125" bestFit="1" customWidth="1"/>
    <col min="3" max="4" width="41" customWidth="1"/>
    <col min="5" max="5" width="41" hidden="1" customWidth="1"/>
    <col min="6" max="7" width="41" customWidth="1"/>
  </cols>
  <sheetData>
    <row r="1" spans="1:7" ht="45" customHeight="1" x14ac:dyDescent="0.25">
      <c r="A1" s="498" t="s">
        <v>1574</v>
      </c>
      <c r="B1" s="498"/>
    </row>
    <row r="2" spans="1:7" ht="31.5" x14ac:dyDescent="0.25">
      <c r="A2" s="420" t="s">
        <v>1768</v>
      </c>
      <c r="B2" s="420"/>
      <c r="C2" s="404"/>
      <c r="D2" s="404"/>
      <c r="E2" s="404"/>
      <c r="F2" s="419" t="s">
        <v>1725</v>
      </c>
      <c r="G2" s="437"/>
    </row>
    <row r="3" spans="1:7" ht="15.75" thickBot="1" x14ac:dyDescent="0.3">
      <c r="A3" s="404"/>
      <c r="B3" s="418"/>
      <c r="C3" s="418"/>
      <c r="D3" s="404"/>
      <c r="E3" s="404"/>
      <c r="F3" s="404"/>
      <c r="G3" s="404"/>
    </row>
    <row r="4" spans="1:7" ht="19.5" thickBot="1" x14ac:dyDescent="0.3">
      <c r="A4" s="415"/>
      <c r="B4" s="417" t="s">
        <v>430</v>
      </c>
      <c r="C4" s="416" t="s">
        <v>80</v>
      </c>
      <c r="D4" s="415"/>
      <c r="E4" s="415"/>
      <c r="F4" s="404"/>
      <c r="G4" s="404"/>
    </row>
    <row r="5" spans="1:7" x14ac:dyDescent="0.25">
      <c r="A5" s="400"/>
      <c r="B5" s="400"/>
      <c r="C5" s="400"/>
      <c r="D5" s="400"/>
      <c r="E5" s="400"/>
      <c r="F5" s="400"/>
      <c r="G5" s="400"/>
    </row>
    <row r="6" spans="1:7" ht="18.75" x14ac:dyDescent="0.25">
      <c r="A6" s="414"/>
      <c r="B6" s="499" t="s">
        <v>1769</v>
      </c>
      <c r="C6" s="500"/>
      <c r="D6" s="400"/>
      <c r="E6" s="423"/>
      <c r="F6" s="423"/>
      <c r="G6" s="423"/>
    </row>
    <row r="7" spans="1:7" x14ac:dyDescent="0.25">
      <c r="A7" s="412"/>
      <c r="B7" s="501" t="s">
        <v>1770</v>
      </c>
      <c r="C7" s="501"/>
      <c r="D7" s="413"/>
      <c r="E7" s="400"/>
      <c r="F7" s="400"/>
      <c r="G7" s="400"/>
    </row>
    <row r="8" spans="1:7" x14ac:dyDescent="0.25">
      <c r="A8" s="400"/>
      <c r="B8" s="502" t="s">
        <v>1771</v>
      </c>
      <c r="C8" s="503"/>
      <c r="D8" s="413"/>
      <c r="E8" s="400"/>
      <c r="F8" s="400"/>
      <c r="G8" s="400"/>
    </row>
    <row r="9" spans="1:7" x14ac:dyDescent="0.25">
      <c r="A9" s="400"/>
      <c r="B9" s="504" t="s">
        <v>1772</v>
      </c>
      <c r="C9" s="505"/>
      <c r="D9" s="413"/>
      <c r="E9" s="400"/>
      <c r="F9" s="400"/>
      <c r="G9" s="400"/>
    </row>
    <row r="10" spans="1:7" ht="15.75" thickBot="1" x14ac:dyDescent="0.3">
      <c r="A10" s="400"/>
      <c r="B10" s="506" t="s">
        <v>1773</v>
      </c>
      <c r="C10" s="507"/>
      <c r="D10" s="400"/>
      <c r="E10" s="400"/>
      <c r="F10" s="400"/>
      <c r="G10" s="400"/>
    </row>
    <row r="11" spans="1:7" x14ac:dyDescent="0.25">
      <c r="A11" s="400"/>
      <c r="B11" s="446"/>
      <c r="C11" s="409"/>
      <c r="D11" s="400"/>
      <c r="E11" s="400"/>
      <c r="F11" s="400"/>
      <c r="G11" s="400"/>
    </row>
    <row r="12" spans="1:7" x14ac:dyDescent="0.25">
      <c r="A12" s="400"/>
      <c r="B12" s="436"/>
      <c r="C12" s="400"/>
      <c r="D12" s="400"/>
      <c r="E12" s="400"/>
      <c r="F12" s="400"/>
      <c r="G12" s="400"/>
    </row>
    <row r="13" spans="1:7" x14ac:dyDescent="0.25">
      <c r="A13" s="400"/>
      <c r="B13" s="436"/>
      <c r="C13" s="400"/>
      <c r="D13" s="400"/>
      <c r="E13" s="400"/>
      <c r="F13" s="400"/>
      <c r="G13" s="400"/>
    </row>
    <row r="14" spans="1:7" ht="18.75" customHeight="1" x14ac:dyDescent="0.25">
      <c r="A14" s="443"/>
      <c r="B14" s="497" t="s">
        <v>1770</v>
      </c>
      <c r="C14" s="497"/>
      <c r="D14" s="443"/>
      <c r="E14" s="443"/>
      <c r="F14" s="443"/>
      <c r="G14" s="443"/>
    </row>
    <row r="15" spans="1:7" x14ac:dyDescent="0.25">
      <c r="A15" s="402"/>
      <c r="B15" s="402" t="s">
        <v>1774</v>
      </c>
      <c r="C15" s="402" t="s">
        <v>457</v>
      </c>
      <c r="D15" s="402" t="s">
        <v>1569</v>
      </c>
      <c r="E15" s="402"/>
      <c r="F15" s="402" t="s">
        <v>1775</v>
      </c>
      <c r="G15" s="402" t="s">
        <v>1776</v>
      </c>
    </row>
    <row r="16" spans="1:7" x14ac:dyDescent="0.25">
      <c r="A16" s="400" t="s">
        <v>1777</v>
      </c>
      <c r="B16" s="360" t="s">
        <v>1778</v>
      </c>
      <c r="C16" s="447">
        <v>11266.478971</v>
      </c>
      <c r="D16" s="447">
        <v>349</v>
      </c>
      <c r="F16" s="448">
        <v>0.43223509892181605</v>
      </c>
      <c r="G16" s="448">
        <v>0.2952622673434856</v>
      </c>
    </row>
    <row r="17" spans="1:7" x14ac:dyDescent="0.25">
      <c r="A17" s="400" t="s">
        <v>1779</v>
      </c>
      <c r="B17" s="401" t="s">
        <v>1780</v>
      </c>
      <c r="C17" s="447">
        <v>14799.148275</v>
      </c>
      <c r="D17" s="447">
        <v>833</v>
      </c>
      <c r="F17" s="448">
        <v>0.56776490109007705</v>
      </c>
      <c r="G17" s="448"/>
    </row>
    <row r="18" spans="1:7" x14ac:dyDescent="0.25">
      <c r="A18" s="400" t="s">
        <v>1781</v>
      </c>
      <c r="B18" s="401" t="s">
        <v>1782</v>
      </c>
      <c r="C18" s="447" t="s">
        <v>466</v>
      </c>
      <c r="D18" s="447" t="s">
        <v>466</v>
      </c>
      <c r="F18" s="448" t="s">
        <v>2071</v>
      </c>
      <c r="G18" s="448"/>
    </row>
    <row r="19" spans="1:7" x14ac:dyDescent="0.25">
      <c r="A19" s="400" t="s">
        <v>1783</v>
      </c>
      <c r="B19" s="401" t="s">
        <v>1784</v>
      </c>
      <c r="C19" s="449">
        <v>26065.627246</v>
      </c>
      <c r="D19" s="449">
        <v>1182</v>
      </c>
      <c r="F19" s="448">
        <v>1.0000000000118932</v>
      </c>
      <c r="G19" s="448">
        <v>1</v>
      </c>
    </row>
    <row r="20" spans="1:7" x14ac:dyDescent="0.25">
      <c r="A20" s="401" t="s">
        <v>1785</v>
      </c>
      <c r="B20" s="403" t="s">
        <v>1786</v>
      </c>
      <c r="C20" s="450"/>
      <c r="D20" s="450"/>
      <c r="F20" s="401"/>
      <c r="G20" s="401"/>
    </row>
    <row r="21" spans="1:7" x14ac:dyDescent="0.25">
      <c r="A21" s="401" t="s">
        <v>1787</v>
      </c>
      <c r="B21" s="403" t="s">
        <v>1786</v>
      </c>
      <c r="C21" s="450"/>
      <c r="D21" s="450"/>
      <c r="F21" s="401"/>
      <c r="G21" s="401"/>
    </row>
    <row r="22" spans="1:7" x14ac:dyDescent="0.25">
      <c r="A22" s="401" t="s">
        <v>1788</v>
      </c>
      <c r="B22" s="403" t="s">
        <v>1786</v>
      </c>
      <c r="C22" s="450"/>
      <c r="D22" s="450"/>
      <c r="F22" s="401"/>
      <c r="G22" s="401"/>
    </row>
    <row r="23" spans="1:7" x14ac:dyDescent="0.25">
      <c r="A23" s="401" t="s">
        <v>1789</v>
      </c>
      <c r="B23" s="403" t="s">
        <v>1786</v>
      </c>
      <c r="C23" s="450"/>
      <c r="D23" s="450"/>
      <c r="F23" s="401"/>
      <c r="G23" s="401"/>
    </row>
    <row r="24" spans="1:7" x14ac:dyDescent="0.25">
      <c r="A24" s="401" t="s">
        <v>1790</v>
      </c>
      <c r="B24" s="403" t="s">
        <v>1786</v>
      </c>
      <c r="C24" s="450"/>
      <c r="D24" s="450"/>
      <c r="F24" s="401"/>
      <c r="G24" s="401"/>
    </row>
    <row r="25" spans="1:7" ht="18.75" customHeight="1" x14ac:dyDescent="0.25">
      <c r="A25" s="443"/>
      <c r="B25" s="497" t="s">
        <v>1771</v>
      </c>
      <c r="C25" s="497"/>
      <c r="D25" s="443"/>
      <c r="E25" s="443"/>
      <c r="F25" s="443"/>
      <c r="G25" s="443"/>
    </row>
    <row r="26" spans="1:7" x14ac:dyDescent="0.25">
      <c r="A26" s="402"/>
      <c r="B26" s="402" t="s">
        <v>1791</v>
      </c>
      <c r="C26" s="402" t="s">
        <v>457</v>
      </c>
      <c r="D26" s="402"/>
      <c r="E26" s="402"/>
      <c r="F26" s="402" t="s">
        <v>1792</v>
      </c>
      <c r="G26" s="402"/>
    </row>
    <row r="27" spans="1:7" x14ac:dyDescent="0.25">
      <c r="A27" s="400" t="s">
        <v>1793</v>
      </c>
      <c r="B27" s="400" t="s">
        <v>669</v>
      </c>
      <c r="C27" s="447">
        <v>26051.518115999999</v>
      </c>
      <c r="D27" s="431"/>
      <c r="E27" s="400"/>
      <c r="F27" s="448">
        <v>0.99945870745572274</v>
      </c>
    </row>
    <row r="28" spans="1:7" x14ac:dyDescent="0.25">
      <c r="A28" s="400" t="s">
        <v>1794</v>
      </c>
      <c r="B28" s="400" t="s">
        <v>671</v>
      </c>
      <c r="C28" s="451">
        <v>14.10912969</v>
      </c>
      <c r="D28" s="431"/>
      <c r="E28" s="400"/>
      <c r="F28" s="448">
        <v>5.4129254427717527E-4</v>
      </c>
    </row>
    <row r="29" spans="1:7" x14ac:dyDescent="0.25">
      <c r="A29" s="400" t="s">
        <v>1795</v>
      </c>
      <c r="B29" s="400" t="s">
        <v>9</v>
      </c>
      <c r="C29" s="451">
        <v>0</v>
      </c>
      <c r="D29" s="431"/>
      <c r="E29" s="400"/>
      <c r="F29" s="448">
        <v>0</v>
      </c>
    </row>
    <row r="30" spans="1:7" x14ac:dyDescent="0.25">
      <c r="A30" s="400" t="s">
        <v>1796</v>
      </c>
      <c r="B30" s="452" t="s">
        <v>10</v>
      </c>
      <c r="C30" s="431">
        <v>26065.627245690001</v>
      </c>
      <c r="D30" s="431"/>
      <c r="E30" s="400"/>
      <c r="F30" s="453">
        <v>0</v>
      </c>
    </row>
    <row r="31" spans="1:7" x14ac:dyDescent="0.25">
      <c r="A31" s="400" t="s">
        <v>1797</v>
      </c>
      <c r="B31" s="403" t="s">
        <v>1798</v>
      </c>
      <c r="C31" s="431"/>
      <c r="D31" s="431"/>
      <c r="E31" s="400"/>
      <c r="F31" s="453"/>
    </row>
    <row r="32" spans="1:7" x14ac:dyDescent="0.25">
      <c r="A32" s="400" t="s">
        <v>1799</v>
      </c>
      <c r="B32" s="403" t="s">
        <v>1800</v>
      </c>
      <c r="C32" s="431">
        <v>11252.369841</v>
      </c>
      <c r="D32" s="431"/>
      <c r="E32" s="400"/>
      <c r="F32" s="453">
        <v>0.43169380636564575</v>
      </c>
      <c r="G32" s="423"/>
    </row>
    <row r="33" spans="1:7" x14ac:dyDescent="0.25">
      <c r="A33" s="400" t="s">
        <v>1801</v>
      </c>
      <c r="B33" s="403" t="s">
        <v>1802</v>
      </c>
      <c r="C33" s="431">
        <v>14.10912969</v>
      </c>
      <c r="D33" s="431"/>
      <c r="E33" s="400"/>
      <c r="F33" s="453">
        <v>5.4129254427717527E-4</v>
      </c>
      <c r="G33" s="423"/>
    </row>
    <row r="34" spans="1:7" x14ac:dyDescent="0.25">
      <c r="A34" s="400" t="s">
        <v>1803</v>
      </c>
      <c r="B34" s="403" t="s">
        <v>1804</v>
      </c>
      <c r="C34" s="422"/>
      <c r="D34" s="400"/>
      <c r="E34" s="400"/>
      <c r="F34" s="429"/>
      <c r="G34" s="423"/>
    </row>
    <row r="35" spans="1:7" x14ac:dyDescent="0.25">
      <c r="A35" s="400" t="s">
        <v>1805</v>
      </c>
      <c r="B35" s="403" t="s">
        <v>1806</v>
      </c>
      <c r="C35" s="422"/>
      <c r="D35" s="400"/>
      <c r="E35" s="400"/>
      <c r="F35" s="421"/>
      <c r="G35" s="423"/>
    </row>
    <row r="36" spans="1:7" x14ac:dyDescent="0.25">
      <c r="A36" s="400" t="s">
        <v>1807</v>
      </c>
      <c r="B36" s="403" t="s">
        <v>1808</v>
      </c>
      <c r="C36" s="431">
        <v>14799.148275</v>
      </c>
      <c r="D36" s="400"/>
      <c r="E36" s="400"/>
      <c r="F36" s="421"/>
      <c r="G36" s="423"/>
    </row>
    <row r="37" spans="1:7" x14ac:dyDescent="0.25">
      <c r="A37" s="400" t="s">
        <v>1809</v>
      </c>
      <c r="B37" s="403" t="s">
        <v>1810</v>
      </c>
      <c r="C37" s="422"/>
      <c r="D37" s="400"/>
      <c r="E37" s="400"/>
      <c r="F37" s="421"/>
      <c r="G37" s="423"/>
    </row>
    <row r="38" spans="1:7" x14ac:dyDescent="0.25">
      <c r="A38" s="400" t="s">
        <v>1811</v>
      </c>
      <c r="B38" s="403" t="s">
        <v>1812</v>
      </c>
      <c r="C38" s="422"/>
      <c r="D38" s="400"/>
      <c r="E38" s="400"/>
      <c r="F38" s="421"/>
      <c r="G38" s="423"/>
    </row>
    <row r="39" spans="1:7" x14ac:dyDescent="0.25">
      <c r="A39" s="400" t="s">
        <v>1813</v>
      </c>
      <c r="B39" s="403" t="s">
        <v>1814</v>
      </c>
      <c r="C39" s="422"/>
      <c r="D39" s="400"/>
      <c r="F39" s="421"/>
      <c r="G39" s="423"/>
    </row>
    <row r="40" spans="1:7" x14ac:dyDescent="0.25">
      <c r="A40" s="400" t="s">
        <v>1815</v>
      </c>
      <c r="B40" s="454" t="s">
        <v>1786</v>
      </c>
      <c r="C40" s="455"/>
      <c r="D40" s="400"/>
      <c r="F40" s="401"/>
      <c r="G40" s="401"/>
    </row>
    <row r="41" spans="1:7" x14ac:dyDescent="0.25">
      <c r="A41" s="400" t="s">
        <v>1816</v>
      </c>
      <c r="B41" s="454" t="s">
        <v>1786</v>
      </c>
      <c r="C41" s="456"/>
      <c r="D41" s="457"/>
      <c r="F41" s="401"/>
      <c r="G41" s="401"/>
    </row>
    <row r="42" spans="1:7" x14ac:dyDescent="0.25">
      <c r="A42" s="400" t="s">
        <v>1817</v>
      </c>
      <c r="B42" s="454" t="s">
        <v>1786</v>
      </c>
      <c r="C42" s="456"/>
      <c r="D42" s="457"/>
      <c r="E42" s="457"/>
      <c r="F42" s="401"/>
      <c r="G42" s="401"/>
    </row>
    <row r="43" spans="1:7" x14ac:dyDescent="0.25">
      <c r="A43" s="400" t="s">
        <v>1818</v>
      </c>
      <c r="B43" s="454" t="s">
        <v>1786</v>
      </c>
      <c r="C43" s="456"/>
      <c r="D43" s="457"/>
      <c r="E43" s="457"/>
      <c r="F43" s="401"/>
      <c r="G43" s="401"/>
    </row>
    <row r="44" spans="1:7" x14ac:dyDescent="0.25">
      <c r="A44" s="400" t="s">
        <v>1819</v>
      </c>
      <c r="B44" s="454" t="s">
        <v>1786</v>
      </c>
      <c r="C44" s="456"/>
      <c r="D44" s="457"/>
      <c r="E44" s="457"/>
      <c r="F44" s="401"/>
      <c r="G44" s="401"/>
    </row>
    <row r="45" spans="1:7" x14ac:dyDescent="0.25">
      <c r="A45" s="400" t="s">
        <v>1820</v>
      </c>
      <c r="B45" s="454" t="s">
        <v>1786</v>
      </c>
      <c r="C45" s="456"/>
      <c r="D45" s="457"/>
      <c r="E45" s="457"/>
      <c r="F45" s="401"/>
      <c r="G45" s="401"/>
    </row>
    <row r="46" spans="1:7" x14ac:dyDescent="0.25">
      <c r="A46" s="400" t="s">
        <v>1821</v>
      </c>
      <c r="B46" s="454" t="s">
        <v>1786</v>
      </c>
      <c r="C46" s="456"/>
      <c r="D46" s="457"/>
      <c r="E46" s="457"/>
      <c r="F46" s="401"/>
      <c r="G46" s="401"/>
    </row>
    <row r="47" spans="1:7" x14ac:dyDescent="0.25">
      <c r="A47" s="400" t="s">
        <v>1822</v>
      </c>
      <c r="B47" s="454" t="s">
        <v>1786</v>
      </c>
      <c r="C47" s="456"/>
      <c r="D47" s="457"/>
      <c r="E47" s="457"/>
      <c r="F47" s="401"/>
    </row>
    <row r="48" spans="1:7" x14ac:dyDescent="0.25">
      <c r="A48" s="400" t="s">
        <v>1823</v>
      </c>
      <c r="B48" s="454" t="s">
        <v>1786</v>
      </c>
      <c r="C48" s="456"/>
      <c r="D48" s="457"/>
      <c r="E48" s="457"/>
      <c r="F48" s="401"/>
    </row>
    <row r="49" spans="1:7" x14ac:dyDescent="0.25">
      <c r="A49" s="402"/>
      <c r="B49" s="402" t="s">
        <v>695</v>
      </c>
      <c r="C49" s="402" t="s">
        <v>696</v>
      </c>
      <c r="D49" s="402" t="s">
        <v>697</v>
      </c>
      <c r="E49" s="402"/>
      <c r="F49" s="402" t="s">
        <v>1792</v>
      </c>
      <c r="G49" s="402"/>
    </row>
    <row r="50" spans="1:7" x14ac:dyDescent="0.25">
      <c r="A50" s="400" t="s">
        <v>1824</v>
      </c>
      <c r="B50" s="400" t="s">
        <v>1825</v>
      </c>
      <c r="C50" s="447">
        <v>1178</v>
      </c>
      <c r="D50" s="458">
        <v>4</v>
      </c>
      <c r="E50" s="400"/>
      <c r="F50" s="459">
        <v>1</v>
      </c>
      <c r="G50" s="401"/>
    </row>
    <row r="51" spans="1:7" x14ac:dyDescent="0.25">
      <c r="A51" s="400" t="s">
        <v>1826</v>
      </c>
      <c r="B51" s="460" t="s">
        <v>1827</v>
      </c>
      <c r="C51" s="444"/>
      <c r="D51" s="444"/>
      <c r="E51" s="400"/>
      <c r="F51" s="400"/>
      <c r="G51" s="401"/>
    </row>
    <row r="52" spans="1:7" x14ac:dyDescent="0.25">
      <c r="A52" s="400" t="s">
        <v>1828</v>
      </c>
      <c r="B52" s="460" t="s">
        <v>1829</v>
      </c>
      <c r="C52" s="444"/>
      <c r="D52" s="444"/>
      <c r="E52" s="400"/>
      <c r="F52" s="400"/>
      <c r="G52" s="401"/>
    </row>
    <row r="53" spans="1:7" x14ac:dyDescent="0.25">
      <c r="A53" s="400" t="s">
        <v>1830</v>
      </c>
      <c r="B53" s="407"/>
      <c r="C53" s="400"/>
      <c r="D53" s="400"/>
      <c r="E53" s="400"/>
      <c r="F53" s="400"/>
      <c r="G53" s="401"/>
    </row>
    <row r="54" spans="1:7" x14ac:dyDescent="0.25">
      <c r="A54" s="400" t="s">
        <v>1831</v>
      </c>
      <c r="B54" s="407"/>
      <c r="C54" s="400"/>
      <c r="D54" s="400"/>
      <c r="E54" s="400"/>
      <c r="F54" s="400"/>
      <c r="G54" s="401"/>
    </row>
    <row r="55" spans="1:7" x14ac:dyDescent="0.25">
      <c r="A55" s="400" t="s">
        <v>1832</v>
      </c>
      <c r="B55" s="407"/>
      <c r="C55" s="400"/>
      <c r="D55" s="400"/>
      <c r="E55" s="400"/>
      <c r="F55" s="400"/>
      <c r="G55" s="401"/>
    </row>
    <row r="56" spans="1:7" x14ac:dyDescent="0.25">
      <c r="A56" s="400" t="s">
        <v>1833</v>
      </c>
      <c r="B56" s="407"/>
      <c r="C56" s="400"/>
      <c r="D56" s="400"/>
      <c r="E56" s="400"/>
      <c r="F56" s="400"/>
      <c r="G56" s="401"/>
    </row>
    <row r="57" spans="1:7" x14ac:dyDescent="0.25">
      <c r="A57" s="402"/>
      <c r="B57" s="402" t="s">
        <v>701</v>
      </c>
      <c r="C57" s="402" t="s">
        <v>702</v>
      </c>
      <c r="D57" s="402" t="s">
        <v>703</v>
      </c>
      <c r="E57" s="402"/>
      <c r="F57" s="402" t="s">
        <v>1834</v>
      </c>
      <c r="G57" s="402"/>
    </row>
    <row r="58" spans="1:7" x14ac:dyDescent="0.25">
      <c r="A58" s="400" t="s">
        <v>1835</v>
      </c>
      <c r="B58" s="400" t="s">
        <v>705</v>
      </c>
      <c r="C58" s="461">
        <v>0.10001178317511605</v>
      </c>
      <c r="D58" s="461">
        <v>1</v>
      </c>
      <c r="E58" s="406"/>
      <c r="F58" s="429">
        <v>9.9957647542543493E-2</v>
      </c>
      <c r="G58" s="401"/>
    </row>
    <row r="59" spans="1:7" x14ac:dyDescent="0.25">
      <c r="A59" s="400" t="s">
        <v>1836</v>
      </c>
      <c r="B59" s="400"/>
      <c r="C59" s="429"/>
      <c r="D59" s="429"/>
      <c r="E59" s="406"/>
      <c r="F59" s="429"/>
      <c r="G59" s="401"/>
    </row>
    <row r="60" spans="1:7" x14ac:dyDescent="0.25">
      <c r="A60" s="400" t="s">
        <v>1837</v>
      </c>
      <c r="B60" s="400"/>
      <c r="C60" s="429"/>
      <c r="D60" s="429"/>
      <c r="E60" s="406"/>
      <c r="F60" s="429"/>
      <c r="G60" s="401"/>
    </row>
    <row r="61" spans="1:7" x14ac:dyDescent="0.25">
      <c r="A61" s="400" t="s">
        <v>1838</v>
      </c>
      <c r="B61" s="400"/>
      <c r="C61" s="429"/>
      <c r="D61" s="429"/>
      <c r="E61" s="406"/>
      <c r="F61" s="429"/>
      <c r="G61" s="401"/>
    </row>
    <row r="62" spans="1:7" x14ac:dyDescent="0.25">
      <c r="A62" s="400" t="s">
        <v>1839</v>
      </c>
      <c r="B62" s="400"/>
      <c r="C62" s="429"/>
      <c r="D62" s="429"/>
      <c r="E62" s="406"/>
      <c r="F62" s="429"/>
      <c r="G62" s="401"/>
    </row>
    <row r="63" spans="1:7" x14ac:dyDescent="0.25">
      <c r="A63" s="400" t="s">
        <v>1840</v>
      </c>
      <c r="B63" s="400"/>
      <c r="C63" s="429"/>
      <c r="D63" s="429"/>
      <c r="E63" s="406"/>
      <c r="F63" s="429"/>
      <c r="G63" s="401"/>
    </row>
    <row r="64" spans="1:7" x14ac:dyDescent="0.25">
      <c r="A64" s="400" t="s">
        <v>1841</v>
      </c>
      <c r="B64" s="400"/>
      <c r="C64" s="429"/>
      <c r="D64" s="429"/>
      <c r="E64" s="406"/>
      <c r="F64" s="429"/>
      <c r="G64" s="401"/>
    </row>
    <row r="65" spans="1:8" x14ac:dyDescent="0.25">
      <c r="A65" s="402"/>
      <c r="B65" s="402" t="s">
        <v>706</v>
      </c>
      <c r="C65" s="402" t="s">
        <v>702</v>
      </c>
      <c r="D65" s="402" t="s">
        <v>703</v>
      </c>
      <c r="E65" s="402"/>
      <c r="F65" s="402" t="s">
        <v>1834</v>
      </c>
      <c r="G65" s="402"/>
    </row>
    <row r="66" spans="1:8" x14ac:dyDescent="0.25">
      <c r="A66" s="400" t="s">
        <v>1842</v>
      </c>
      <c r="B66" s="462" t="s">
        <v>1843</v>
      </c>
      <c r="C66" s="463">
        <v>1</v>
      </c>
      <c r="D66" s="463">
        <v>1</v>
      </c>
      <c r="E66" s="429"/>
      <c r="F66" s="463">
        <v>1</v>
      </c>
      <c r="G66" s="401"/>
    </row>
    <row r="67" spans="1:8" x14ac:dyDescent="0.25">
      <c r="A67" s="400" t="s">
        <v>1844</v>
      </c>
      <c r="B67" s="400" t="s">
        <v>1845</v>
      </c>
      <c r="C67" s="461">
        <v>0</v>
      </c>
      <c r="D67" s="461">
        <v>0</v>
      </c>
      <c r="E67" s="429"/>
      <c r="F67" s="461">
        <v>0</v>
      </c>
      <c r="G67" s="401"/>
    </row>
    <row r="68" spans="1:8" x14ac:dyDescent="0.25">
      <c r="A68" s="400" t="s">
        <v>1846</v>
      </c>
      <c r="B68" s="400" t="s">
        <v>1847</v>
      </c>
      <c r="C68" s="461">
        <v>0</v>
      </c>
      <c r="D68" s="461">
        <v>0</v>
      </c>
      <c r="E68" s="429"/>
      <c r="F68" s="461">
        <v>0</v>
      </c>
      <c r="G68" s="401"/>
    </row>
    <row r="69" spans="1:8" x14ac:dyDescent="0.25">
      <c r="A69" s="400" t="s">
        <v>1848</v>
      </c>
      <c r="B69" s="400" t="s">
        <v>1849</v>
      </c>
      <c r="C69" s="461">
        <v>0</v>
      </c>
      <c r="D69" s="461">
        <v>0</v>
      </c>
      <c r="E69" s="429"/>
      <c r="F69" s="461">
        <v>0</v>
      </c>
      <c r="G69" s="401"/>
    </row>
    <row r="70" spans="1:8" x14ac:dyDescent="0.25">
      <c r="A70" s="400" t="s">
        <v>1850</v>
      </c>
      <c r="B70" s="400" t="s">
        <v>1851</v>
      </c>
      <c r="C70" s="461">
        <v>0</v>
      </c>
      <c r="D70" s="461">
        <v>0</v>
      </c>
      <c r="E70" s="429"/>
      <c r="F70" s="461">
        <v>0</v>
      </c>
      <c r="G70" s="401"/>
    </row>
    <row r="71" spans="1:8" x14ac:dyDescent="0.25">
      <c r="A71" s="400" t="s">
        <v>1852</v>
      </c>
      <c r="B71" s="400" t="s">
        <v>1853</v>
      </c>
      <c r="C71" s="461">
        <v>0</v>
      </c>
      <c r="D71" s="461">
        <v>0</v>
      </c>
      <c r="E71" s="429"/>
      <c r="F71" s="461">
        <v>0</v>
      </c>
      <c r="G71" s="401"/>
    </row>
    <row r="72" spans="1:8" x14ac:dyDescent="0.25">
      <c r="A72" s="400" t="s">
        <v>1854</v>
      </c>
      <c r="B72" s="400" t="s">
        <v>1855</v>
      </c>
      <c r="C72" s="461">
        <v>0</v>
      </c>
      <c r="D72" s="461">
        <v>0</v>
      </c>
      <c r="E72" s="429"/>
      <c r="F72" s="461">
        <v>0</v>
      </c>
      <c r="G72" s="401"/>
    </row>
    <row r="73" spans="1:8" x14ac:dyDescent="0.25">
      <c r="A73" s="400" t="s">
        <v>1856</v>
      </c>
      <c r="B73" s="400" t="s">
        <v>424</v>
      </c>
      <c r="C73" s="461">
        <v>1</v>
      </c>
      <c r="D73" s="461">
        <v>1</v>
      </c>
      <c r="E73" s="429"/>
      <c r="F73" s="461">
        <v>1</v>
      </c>
      <c r="G73" s="401"/>
      <c r="H73" t="s">
        <v>1857</v>
      </c>
    </row>
    <row r="74" spans="1:8" x14ac:dyDescent="0.25">
      <c r="A74" s="400" t="s">
        <v>1858</v>
      </c>
      <c r="B74" s="400" t="s">
        <v>1859</v>
      </c>
      <c r="C74" s="461">
        <v>0</v>
      </c>
      <c r="D74" s="461">
        <v>0</v>
      </c>
      <c r="E74" s="429"/>
      <c r="F74" s="461">
        <v>0</v>
      </c>
      <c r="G74" s="401"/>
    </row>
    <row r="75" spans="1:8" x14ac:dyDescent="0.25">
      <c r="A75" s="400" t="s">
        <v>1860</v>
      </c>
      <c r="B75" s="400" t="s">
        <v>1861</v>
      </c>
      <c r="C75" s="461">
        <v>0</v>
      </c>
      <c r="D75" s="461">
        <v>0</v>
      </c>
      <c r="E75" s="429"/>
      <c r="F75" s="461">
        <v>0</v>
      </c>
      <c r="G75" s="401"/>
    </row>
    <row r="76" spans="1:8" x14ac:dyDescent="0.25">
      <c r="A76" s="400" t="s">
        <v>1862</v>
      </c>
      <c r="B76" s="400" t="s">
        <v>1863</v>
      </c>
      <c r="C76" s="461">
        <v>0</v>
      </c>
      <c r="D76" s="461">
        <v>0</v>
      </c>
      <c r="E76" s="429"/>
      <c r="F76" s="461">
        <v>0</v>
      </c>
      <c r="G76" s="401"/>
    </row>
    <row r="77" spans="1:8" x14ac:dyDescent="0.25">
      <c r="A77" s="400" t="s">
        <v>1864</v>
      </c>
      <c r="B77" s="400" t="s">
        <v>1865</v>
      </c>
      <c r="C77" s="461">
        <v>0</v>
      </c>
      <c r="D77" s="461">
        <v>0</v>
      </c>
      <c r="E77" s="429"/>
      <c r="F77" s="461">
        <v>0</v>
      </c>
      <c r="G77" s="401"/>
    </row>
    <row r="78" spans="1:8" x14ac:dyDescent="0.25">
      <c r="A78" s="400" t="s">
        <v>1866</v>
      </c>
      <c r="B78" s="400" t="s">
        <v>1867</v>
      </c>
      <c r="C78" s="461">
        <v>0</v>
      </c>
      <c r="D78" s="461">
        <v>0</v>
      </c>
      <c r="E78" s="429"/>
      <c r="F78" s="461">
        <v>0</v>
      </c>
      <c r="G78" s="401"/>
    </row>
    <row r="79" spans="1:8" x14ac:dyDescent="0.25">
      <c r="A79" s="400" t="s">
        <v>1868</v>
      </c>
      <c r="B79" s="400" t="s">
        <v>1869</v>
      </c>
      <c r="C79" s="461">
        <v>0</v>
      </c>
      <c r="D79" s="461">
        <v>0</v>
      </c>
      <c r="E79" s="429"/>
      <c r="F79" s="461">
        <v>0</v>
      </c>
      <c r="G79" s="401"/>
    </row>
    <row r="80" spans="1:8" x14ac:dyDescent="0.25">
      <c r="A80" s="400" t="s">
        <v>1870</v>
      </c>
      <c r="B80" s="400" t="s">
        <v>1871</v>
      </c>
      <c r="C80" s="461">
        <v>0</v>
      </c>
      <c r="D80" s="461">
        <v>0</v>
      </c>
      <c r="E80" s="429"/>
      <c r="F80" s="461">
        <v>0</v>
      </c>
      <c r="G80" s="401"/>
    </row>
    <row r="81" spans="1:7" x14ac:dyDescent="0.25">
      <c r="A81" s="400" t="s">
        <v>1872</v>
      </c>
      <c r="B81" s="400" t="s">
        <v>1873</v>
      </c>
      <c r="C81" s="461">
        <v>0</v>
      </c>
      <c r="D81" s="461">
        <v>0</v>
      </c>
      <c r="E81" s="429"/>
      <c r="F81" s="461">
        <v>0</v>
      </c>
      <c r="G81" s="401"/>
    </row>
    <row r="82" spans="1:7" x14ac:dyDescent="0.25">
      <c r="A82" s="400" t="s">
        <v>1874</v>
      </c>
      <c r="B82" s="400" t="s">
        <v>1875</v>
      </c>
      <c r="C82" s="461">
        <v>0</v>
      </c>
      <c r="D82" s="461">
        <v>0</v>
      </c>
      <c r="E82" s="429"/>
      <c r="F82" s="461">
        <v>0</v>
      </c>
      <c r="G82" s="401"/>
    </row>
    <row r="83" spans="1:7" x14ac:dyDescent="0.25">
      <c r="A83" s="400" t="s">
        <v>1876</v>
      </c>
      <c r="B83" s="400" t="s">
        <v>1877</v>
      </c>
      <c r="C83" s="461">
        <v>0</v>
      </c>
      <c r="D83" s="461">
        <v>0</v>
      </c>
      <c r="E83" s="429"/>
      <c r="F83" s="461">
        <v>0</v>
      </c>
      <c r="G83" s="401"/>
    </row>
    <row r="84" spans="1:7" x14ac:dyDescent="0.25">
      <c r="A84" s="400" t="s">
        <v>1878</v>
      </c>
      <c r="B84" s="400" t="s">
        <v>1879</v>
      </c>
      <c r="C84" s="461">
        <v>0</v>
      </c>
      <c r="D84" s="461">
        <v>0</v>
      </c>
      <c r="E84" s="429"/>
      <c r="F84" s="461">
        <v>0</v>
      </c>
      <c r="G84" s="401"/>
    </row>
    <row r="85" spans="1:7" x14ac:dyDescent="0.25">
      <c r="A85" s="400" t="s">
        <v>1880</v>
      </c>
      <c r="B85" s="400" t="s">
        <v>1881</v>
      </c>
      <c r="C85" s="461">
        <v>0</v>
      </c>
      <c r="D85" s="461">
        <v>0</v>
      </c>
      <c r="E85" s="429"/>
      <c r="F85" s="461">
        <v>0</v>
      </c>
      <c r="G85" s="401"/>
    </row>
    <row r="86" spans="1:7" x14ac:dyDescent="0.25">
      <c r="A86" s="400" t="s">
        <v>1882</v>
      </c>
      <c r="B86" s="400" t="s">
        <v>1883</v>
      </c>
      <c r="C86" s="461">
        <v>0</v>
      </c>
      <c r="D86" s="461">
        <v>0</v>
      </c>
      <c r="E86" s="429"/>
      <c r="F86" s="461">
        <v>0</v>
      </c>
      <c r="G86" s="401"/>
    </row>
    <row r="87" spans="1:7" x14ac:dyDescent="0.25">
      <c r="A87" s="400" t="s">
        <v>1884</v>
      </c>
      <c r="B87" s="400" t="s">
        <v>1885</v>
      </c>
      <c r="C87" s="461">
        <v>0</v>
      </c>
      <c r="D87" s="461">
        <v>0</v>
      </c>
      <c r="E87" s="429"/>
      <c r="F87" s="461">
        <v>0</v>
      </c>
      <c r="G87" s="401"/>
    </row>
    <row r="88" spans="1:7" x14ac:dyDescent="0.25">
      <c r="A88" s="400" t="s">
        <v>1886</v>
      </c>
      <c r="B88" s="400" t="s">
        <v>1887</v>
      </c>
      <c r="C88" s="461">
        <v>0</v>
      </c>
      <c r="D88" s="461">
        <v>0</v>
      </c>
      <c r="E88" s="429"/>
      <c r="F88" s="461">
        <v>0</v>
      </c>
      <c r="G88" s="401"/>
    </row>
    <row r="89" spans="1:7" x14ac:dyDescent="0.25">
      <c r="A89" s="400" t="s">
        <v>1888</v>
      </c>
      <c r="B89" s="400" t="s">
        <v>1889</v>
      </c>
      <c r="C89" s="461">
        <v>0</v>
      </c>
      <c r="D89" s="461">
        <v>0</v>
      </c>
      <c r="E89" s="429"/>
      <c r="F89" s="461">
        <v>0</v>
      </c>
      <c r="G89" s="401"/>
    </row>
    <row r="90" spans="1:7" x14ac:dyDescent="0.25">
      <c r="A90" s="400" t="s">
        <v>1890</v>
      </c>
      <c r="B90" s="400" t="s">
        <v>1891</v>
      </c>
      <c r="C90" s="461">
        <v>0</v>
      </c>
      <c r="D90" s="461">
        <v>0</v>
      </c>
      <c r="E90" s="429"/>
      <c r="F90" s="461">
        <v>0</v>
      </c>
      <c r="G90" s="401"/>
    </row>
    <row r="91" spans="1:7" x14ac:dyDescent="0.25">
      <c r="A91" s="400" t="s">
        <v>1892</v>
      </c>
      <c r="B91" s="400" t="s">
        <v>1893</v>
      </c>
      <c r="C91" s="461">
        <v>0</v>
      </c>
      <c r="D91" s="461">
        <v>0</v>
      </c>
      <c r="E91" s="429"/>
      <c r="F91" s="461">
        <v>0</v>
      </c>
      <c r="G91" s="401"/>
    </row>
    <row r="92" spans="1:7" x14ac:dyDescent="0.25">
      <c r="A92" s="400" t="s">
        <v>1894</v>
      </c>
      <c r="B92" s="400" t="s">
        <v>1895</v>
      </c>
      <c r="C92" s="461">
        <v>0</v>
      </c>
      <c r="D92" s="461">
        <v>0</v>
      </c>
      <c r="E92" s="429"/>
      <c r="F92" s="461">
        <v>0</v>
      </c>
      <c r="G92" s="401"/>
    </row>
    <row r="93" spans="1:7" x14ac:dyDescent="0.25">
      <c r="A93" s="400" t="s">
        <v>1896</v>
      </c>
      <c r="B93" s="400" t="s">
        <v>1897</v>
      </c>
      <c r="C93" s="461">
        <v>0</v>
      </c>
      <c r="D93" s="461">
        <v>0</v>
      </c>
      <c r="E93" s="429"/>
      <c r="F93" s="461">
        <v>0</v>
      </c>
      <c r="G93" s="401"/>
    </row>
    <row r="94" spans="1:7" x14ac:dyDescent="0.25">
      <c r="A94" s="400" t="s">
        <v>1898</v>
      </c>
      <c r="B94" s="462" t="s">
        <v>584</v>
      </c>
      <c r="C94" s="463">
        <v>0</v>
      </c>
      <c r="D94" s="463">
        <v>0</v>
      </c>
      <c r="E94" s="463"/>
      <c r="F94" s="463">
        <v>0</v>
      </c>
      <c r="G94" s="401"/>
    </row>
    <row r="95" spans="1:7" x14ac:dyDescent="0.25">
      <c r="A95" s="400" t="s">
        <v>1899</v>
      </c>
      <c r="B95" s="400" t="s">
        <v>1900</v>
      </c>
      <c r="C95" s="461">
        <v>0</v>
      </c>
      <c r="D95" s="461">
        <v>0</v>
      </c>
      <c r="E95" s="429"/>
      <c r="F95" s="461">
        <v>0</v>
      </c>
      <c r="G95" s="401"/>
    </row>
    <row r="96" spans="1:7" x14ac:dyDescent="0.25">
      <c r="A96" s="400" t="s">
        <v>1901</v>
      </c>
      <c r="B96" s="400" t="s">
        <v>1902</v>
      </c>
      <c r="C96" s="461">
        <v>0</v>
      </c>
      <c r="D96" s="461">
        <v>0</v>
      </c>
      <c r="E96" s="429"/>
      <c r="F96" s="461">
        <v>0</v>
      </c>
      <c r="G96" s="401"/>
    </row>
    <row r="97" spans="1:7" x14ac:dyDescent="0.25">
      <c r="A97" s="400" t="s">
        <v>1903</v>
      </c>
      <c r="B97" s="400" t="s">
        <v>1904</v>
      </c>
      <c r="C97" s="461">
        <v>0</v>
      </c>
      <c r="D97" s="461">
        <v>0</v>
      </c>
      <c r="E97" s="429"/>
      <c r="F97" s="461">
        <v>0</v>
      </c>
      <c r="G97" s="401"/>
    </row>
    <row r="98" spans="1:7" x14ac:dyDescent="0.25">
      <c r="A98" s="400" t="s">
        <v>1905</v>
      </c>
      <c r="B98" s="462" t="s">
        <v>9</v>
      </c>
      <c r="C98" s="463">
        <v>0</v>
      </c>
      <c r="D98" s="463">
        <v>0</v>
      </c>
      <c r="E98" s="463"/>
      <c r="F98" s="463">
        <v>0</v>
      </c>
      <c r="G98" s="401"/>
    </row>
    <row r="99" spans="1:7" x14ac:dyDescent="0.25">
      <c r="A99" s="400" t="s">
        <v>1906</v>
      </c>
      <c r="B99" s="401" t="s">
        <v>586</v>
      </c>
      <c r="C99" s="461">
        <v>0</v>
      </c>
      <c r="D99" s="461">
        <v>0</v>
      </c>
      <c r="E99" s="429"/>
      <c r="F99" s="461">
        <v>0</v>
      </c>
      <c r="G99" s="401"/>
    </row>
    <row r="100" spans="1:7" x14ac:dyDescent="0.25">
      <c r="A100" s="400" t="s">
        <v>1907</v>
      </c>
      <c r="B100" s="400" t="s">
        <v>1908</v>
      </c>
      <c r="C100" s="461">
        <v>0</v>
      </c>
      <c r="D100" s="461">
        <v>0</v>
      </c>
      <c r="E100" s="429"/>
      <c r="F100" s="461">
        <v>0</v>
      </c>
      <c r="G100" s="401"/>
    </row>
    <row r="101" spans="1:7" x14ac:dyDescent="0.25">
      <c r="A101" s="400" t="s">
        <v>1909</v>
      </c>
      <c r="B101" s="401" t="s">
        <v>588</v>
      </c>
      <c r="C101" s="461">
        <v>0</v>
      </c>
      <c r="D101" s="461">
        <v>0</v>
      </c>
      <c r="E101" s="429"/>
      <c r="F101" s="461">
        <v>0</v>
      </c>
      <c r="G101" s="401"/>
    </row>
    <row r="102" spans="1:7" x14ac:dyDescent="0.25">
      <c r="A102" s="400" t="s">
        <v>1910</v>
      </c>
      <c r="B102" s="401" t="s">
        <v>590</v>
      </c>
      <c r="C102" s="461">
        <v>0</v>
      </c>
      <c r="D102" s="461">
        <v>0</v>
      </c>
      <c r="E102" s="429"/>
      <c r="F102" s="461">
        <v>0</v>
      </c>
      <c r="G102" s="401"/>
    </row>
    <row r="103" spans="1:7" x14ac:dyDescent="0.25">
      <c r="A103" s="400" t="s">
        <v>1911</v>
      </c>
      <c r="B103" s="401" t="s">
        <v>592</v>
      </c>
      <c r="C103" s="461">
        <v>0</v>
      </c>
      <c r="D103" s="461">
        <v>0</v>
      </c>
      <c r="E103" s="429"/>
      <c r="F103" s="461">
        <v>0</v>
      </c>
      <c r="G103" s="401"/>
    </row>
    <row r="104" spans="1:7" x14ac:dyDescent="0.25">
      <c r="A104" s="400" t="s">
        <v>1912</v>
      </c>
      <c r="B104" s="401" t="s">
        <v>594</v>
      </c>
      <c r="C104" s="461">
        <v>0</v>
      </c>
      <c r="D104" s="461">
        <v>0</v>
      </c>
      <c r="E104" s="429"/>
      <c r="F104" s="461">
        <v>0</v>
      </c>
      <c r="G104" s="401"/>
    </row>
    <row r="105" spans="1:7" x14ac:dyDescent="0.25">
      <c r="A105" s="400" t="s">
        <v>1913</v>
      </c>
      <c r="B105" s="401" t="s">
        <v>596</v>
      </c>
      <c r="C105" s="461">
        <v>0</v>
      </c>
      <c r="D105" s="461">
        <v>0</v>
      </c>
      <c r="E105" s="429"/>
      <c r="F105" s="461">
        <v>0</v>
      </c>
      <c r="G105" s="401"/>
    </row>
    <row r="106" spans="1:7" x14ac:dyDescent="0.25">
      <c r="A106" s="400" t="s">
        <v>1914</v>
      </c>
      <c r="B106" s="401" t="s">
        <v>598</v>
      </c>
      <c r="C106" s="461">
        <v>0</v>
      </c>
      <c r="D106" s="461">
        <v>0</v>
      </c>
      <c r="E106" s="429"/>
      <c r="F106" s="461">
        <v>0</v>
      </c>
      <c r="G106" s="401"/>
    </row>
    <row r="107" spans="1:7" x14ac:dyDescent="0.25">
      <c r="A107" s="400" t="s">
        <v>1915</v>
      </c>
      <c r="B107" s="401" t="s">
        <v>600</v>
      </c>
      <c r="C107" s="461">
        <v>0</v>
      </c>
      <c r="D107" s="461">
        <v>0</v>
      </c>
      <c r="E107" s="429"/>
      <c r="F107" s="461">
        <v>0</v>
      </c>
      <c r="G107" s="401"/>
    </row>
    <row r="108" spans="1:7" x14ac:dyDescent="0.25">
      <c r="A108" s="400" t="s">
        <v>1916</v>
      </c>
      <c r="B108" s="401" t="s">
        <v>602</v>
      </c>
      <c r="C108" s="461">
        <v>0</v>
      </c>
      <c r="D108" s="461">
        <v>0</v>
      </c>
      <c r="E108" s="429"/>
      <c r="F108" s="461">
        <v>0</v>
      </c>
      <c r="G108" s="401"/>
    </row>
    <row r="109" spans="1:7" x14ac:dyDescent="0.25">
      <c r="A109" s="400" t="s">
        <v>1917</v>
      </c>
      <c r="B109" s="401" t="s">
        <v>9</v>
      </c>
      <c r="C109" s="461">
        <v>0</v>
      </c>
      <c r="D109" s="461">
        <v>0</v>
      </c>
      <c r="E109" s="429"/>
      <c r="F109" s="461">
        <v>0</v>
      </c>
      <c r="G109" s="401"/>
    </row>
    <row r="110" spans="1:7" x14ac:dyDescent="0.25">
      <c r="A110" s="400" t="s">
        <v>1918</v>
      </c>
      <c r="B110" s="454" t="s">
        <v>1786</v>
      </c>
      <c r="C110" s="461"/>
      <c r="D110" s="461"/>
      <c r="E110" s="429"/>
      <c r="F110" s="461"/>
      <c r="G110" s="401"/>
    </row>
    <row r="111" spans="1:7" x14ac:dyDescent="0.25">
      <c r="A111" s="400" t="s">
        <v>1919</v>
      </c>
      <c r="B111" s="454" t="s">
        <v>1786</v>
      </c>
      <c r="C111" s="461"/>
      <c r="D111" s="461"/>
      <c r="E111" s="429"/>
      <c r="F111" s="461"/>
      <c r="G111" s="401"/>
    </row>
    <row r="112" spans="1:7" x14ac:dyDescent="0.25">
      <c r="A112" s="400" t="s">
        <v>1920</v>
      </c>
      <c r="B112" s="454" t="s">
        <v>1786</v>
      </c>
      <c r="C112" s="461"/>
      <c r="D112" s="461"/>
      <c r="E112" s="429"/>
      <c r="F112" s="461"/>
      <c r="G112" s="401"/>
    </row>
    <row r="113" spans="1:7" x14ac:dyDescent="0.25">
      <c r="A113" s="400" t="s">
        <v>1921</v>
      </c>
      <c r="B113" s="454" t="s">
        <v>1786</v>
      </c>
      <c r="C113" s="461"/>
      <c r="D113" s="461"/>
      <c r="E113" s="429"/>
      <c r="F113" s="461"/>
      <c r="G113" s="401"/>
    </row>
    <row r="114" spans="1:7" x14ac:dyDescent="0.25">
      <c r="A114" s="400" t="s">
        <v>1922</v>
      </c>
      <c r="B114" s="454" t="s">
        <v>1786</v>
      </c>
      <c r="C114" s="461"/>
      <c r="D114" s="461"/>
      <c r="E114" s="429"/>
      <c r="F114" s="461"/>
      <c r="G114" s="401"/>
    </row>
    <row r="115" spans="1:7" x14ac:dyDescent="0.25">
      <c r="A115" s="400" t="s">
        <v>1923</v>
      </c>
      <c r="B115" s="454" t="s">
        <v>1786</v>
      </c>
      <c r="C115" s="461"/>
      <c r="D115" s="461"/>
      <c r="E115" s="429"/>
      <c r="F115" s="461"/>
      <c r="G115" s="401"/>
    </row>
    <row r="116" spans="1:7" x14ac:dyDescent="0.25">
      <c r="A116" s="400" t="s">
        <v>1924</v>
      </c>
      <c r="B116" s="454" t="s">
        <v>1786</v>
      </c>
      <c r="C116" s="461"/>
      <c r="D116" s="461"/>
      <c r="E116" s="429"/>
      <c r="F116" s="461"/>
      <c r="G116" s="401"/>
    </row>
    <row r="117" spans="1:7" x14ac:dyDescent="0.25">
      <c r="A117" s="400" t="s">
        <v>1925</v>
      </c>
      <c r="B117" s="454" t="s">
        <v>1786</v>
      </c>
      <c r="C117" s="461"/>
      <c r="D117" s="461"/>
      <c r="E117" s="429"/>
      <c r="F117" s="461"/>
      <c r="G117" s="401"/>
    </row>
    <row r="118" spans="1:7" x14ac:dyDescent="0.25">
      <c r="A118" s="400" t="s">
        <v>1926</v>
      </c>
      <c r="B118" s="454" t="s">
        <v>1786</v>
      </c>
      <c r="C118" s="461"/>
      <c r="D118" s="461"/>
      <c r="E118" s="429"/>
      <c r="F118" s="461"/>
      <c r="G118" s="401"/>
    </row>
    <row r="119" spans="1:7" x14ac:dyDescent="0.25">
      <c r="A119" s="400" t="s">
        <v>1927</v>
      </c>
      <c r="B119" s="454" t="s">
        <v>1786</v>
      </c>
      <c r="C119" s="461"/>
      <c r="D119" s="461"/>
      <c r="E119" s="429"/>
      <c r="F119" s="461"/>
      <c r="G119" s="401"/>
    </row>
    <row r="120" spans="1:7" x14ac:dyDescent="0.25">
      <c r="A120" s="402"/>
      <c r="B120" s="402" t="s">
        <v>1928</v>
      </c>
      <c r="C120" s="402" t="s">
        <v>702</v>
      </c>
      <c r="D120" s="402" t="s">
        <v>703</v>
      </c>
      <c r="E120" s="402"/>
      <c r="F120" s="402" t="s">
        <v>667</v>
      </c>
      <c r="G120" s="402"/>
    </row>
    <row r="121" spans="1:7" x14ac:dyDescent="0.25">
      <c r="A121" s="400" t="s">
        <v>1929</v>
      </c>
      <c r="B121" s="401" t="s">
        <v>30</v>
      </c>
      <c r="C121" s="464">
        <v>0.43681156151168843</v>
      </c>
      <c r="D121" s="464">
        <v>0</v>
      </c>
      <c r="E121" s="453"/>
      <c r="F121" s="464">
        <v>0.43657511866499588</v>
      </c>
      <c r="G121" s="401"/>
    </row>
    <row r="122" spans="1:7" x14ac:dyDescent="0.25">
      <c r="A122" s="400" t="s">
        <v>1930</v>
      </c>
      <c r="B122" s="401" t="s">
        <v>31</v>
      </c>
      <c r="C122" s="464">
        <v>0.12828884505380814</v>
      </c>
      <c r="D122" s="464">
        <v>0</v>
      </c>
      <c r="E122" s="453"/>
      <c r="F122" s="464">
        <v>0.12821940325694167</v>
      </c>
      <c r="G122" s="401"/>
    </row>
    <row r="123" spans="1:7" x14ac:dyDescent="0.25">
      <c r="A123" s="400" t="s">
        <v>1931</v>
      </c>
      <c r="B123" s="401" t="s">
        <v>32</v>
      </c>
      <c r="C123" s="464">
        <v>0.16771975384484344</v>
      </c>
      <c r="D123" s="464">
        <v>0</v>
      </c>
      <c r="E123" s="453"/>
      <c r="F123" s="464">
        <v>0.16762896839056562</v>
      </c>
      <c r="G123" s="401"/>
    </row>
    <row r="124" spans="1:7" x14ac:dyDescent="0.25">
      <c r="A124" s="400" t="s">
        <v>1932</v>
      </c>
      <c r="B124" s="401" t="s">
        <v>33</v>
      </c>
      <c r="C124" s="464">
        <v>0.13979427829824978</v>
      </c>
      <c r="D124" s="464">
        <v>0</v>
      </c>
      <c r="E124" s="453"/>
      <c r="F124" s="464">
        <v>0.13971860869601266</v>
      </c>
      <c r="G124" s="401"/>
    </row>
    <row r="125" spans="1:7" x14ac:dyDescent="0.25">
      <c r="A125" s="400" t="s">
        <v>1933</v>
      </c>
      <c r="B125" s="401" t="s">
        <v>34</v>
      </c>
      <c r="C125" s="464">
        <v>0.1273855612798945</v>
      </c>
      <c r="D125" s="464">
        <v>1</v>
      </c>
      <c r="E125" s="453"/>
      <c r="F125" s="464">
        <v>0.12785790096846533</v>
      </c>
      <c r="G125" s="401"/>
    </row>
    <row r="126" spans="1:7" x14ac:dyDescent="0.25">
      <c r="A126" s="400" t="s">
        <v>1934</v>
      </c>
      <c r="B126" s="450" t="s">
        <v>1630</v>
      </c>
      <c r="C126" s="400" t="s">
        <v>466</v>
      </c>
      <c r="D126" s="400" t="s">
        <v>466</v>
      </c>
      <c r="E126" s="400"/>
      <c r="F126" s="400" t="s">
        <v>466</v>
      </c>
      <c r="G126" s="401"/>
    </row>
    <row r="127" spans="1:7" x14ac:dyDescent="0.25">
      <c r="A127" s="400" t="s">
        <v>1935</v>
      </c>
      <c r="B127" s="450" t="s">
        <v>1630</v>
      </c>
      <c r="C127" s="400" t="s">
        <v>466</v>
      </c>
      <c r="D127" s="400" t="s">
        <v>466</v>
      </c>
      <c r="E127" s="400"/>
      <c r="F127" s="400" t="s">
        <v>466</v>
      </c>
      <c r="G127" s="401"/>
    </row>
    <row r="128" spans="1:7" x14ac:dyDescent="0.25">
      <c r="A128" s="400" t="s">
        <v>1936</v>
      </c>
      <c r="B128" s="450" t="s">
        <v>1630</v>
      </c>
      <c r="C128" s="400" t="s">
        <v>466</v>
      </c>
      <c r="D128" s="400" t="s">
        <v>466</v>
      </c>
      <c r="E128" s="400"/>
      <c r="F128" s="400" t="s">
        <v>466</v>
      </c>
      <c r="G128" s="401"/>
    </row>
    <row r="129" spans="1:7" x14ac:dyDescent="0.25">
      <c r="A129" s="400" t="s">
        <v>1937</v>
      </c>
      <c r="B129" s="450" t="s">
        <v>1630</v>
      </c>
      <c r="C129" s="400" t="s">
        <v>466</v>
      </c>
      <c r="D129" s="400" t="s">
        <v>466</v>
      </c>
      <c r="E129" s="400"/>
      <c r="F129" s="400" t="s">
        <v>466</v>
      </c>
      <c r="G129" s="401"/>
    </row>
    <row r="130" spans="1:7" x14ac:dyDescent="0.25">
      <c r="A130" s="400" t="s">
        <v>1938</v>
      </c>
      <c r="B130" s="450" t="s">
        <v>1630</v>
      </c>
      <c r="C130" s="400" t="s">
        <v>466</v>
      </c>
      <c r="D130" s="400" t="s">
        <v>466</v>
      </c>
      <c r="E130" s="400"/>
      <c r="F130" s="400" t="s">
        <v>466</v>
      </c>
      <c r="G130" s="401"/>
    </row>
    <row r="131" spans="1:7" x14ac:dyDescent="0.25">
      <c r="A131" s="400" t="s">
        <v>1939</v>
      </c>
      <c r="B131" s="450" t="s">
        <v>1630</v>
      </c>
      <c r="C131" s="400" t="s">
        <v>466</v>
      </c>
      <c r="D131" s="400" t="s">
        <v>466</v>
      </c>
      <c r="E131" s="400"/>
      <c r="F131" s="400" t="s">
        <v>466</v>
      </c>
      <c r="G131" s="401"/>
    </row>
    <row r="132" spans="1:7" x14ac:dyDescent="0.25">
      <c r="A132" s="400" t="s">
        <v>1940</v>
      </c>
      <c r="B132" s="450" t="s">
        <v>1630</v>
      </c>
      <c r="C132" s="400" t="s">
        <v>466</v>
      </c>
      <c r="D132" s="400" t="s">
        <v>466</v>
      </c>
      <c r="E132" s="400"/>
      <c r="F132" s="400" t="s">
        <v>466</v>
      </c>
      <c r="G132" s="401"/>
    </row>
    <row r="133" spans="1:7" x14ac:dyDescent="0.25">
      <c r="A133" s="400" t="s">
        <v>1941</v>
      </c>
      <c r="B133" s="450" t="s">
        <v>1630</v>
      </c>
      <c r="C133" s="400" t="s">
        <v>466</v>
      </c>
      <c r="D133" s="400" t="s">
        <v>466</v>
      </c>
      <c r="E133" s="400"/>
      <c r="F133" s="400" t="s">
        <v>466</v>
      </c>
      <c r="G133" s="401"/>
    </row>
    <row r="134" spans="1:7" x14ac:dyDescent="0.25">
      <c r="A134" s="400" t="s">
        <v>1942</v>
      </c>
      <c r="B134" s="450" t="s">
        <v>1630</v>
      </c>
      <c r="C134" s="400" t="s">
        <v>466</v>
      </c>
      <c r="D134" s="400" t="s">
        <v>466</v>
      </c>
      <c r="E134" s="400"/>
      <c r="F134" s="400" t="s">
        <v>466</v>
      </c>
      <c r="G134" s="401"/>
    </row>
    <row r="135" spans="1:7" x14ac:dyDescent="0.25">
      <c r="A135" s="400" t="s">
        <v>1943</v>
      </c>
      <c r="B135" s="450" t="s">
        <v>1630</v>
      </c>
      <c r="C135" s="400" t="s">
        <v>466</v>
      </c>
      <c r="D135" s="400" t="s">
        <v>466</v>
      </c>
      <c r="E135" s="400"/>
      <c r="F135" s="400" t="s">
        <v>466</v>
      </c>
      <c r="G135" s="401"/>
    </row>
    <row r="136" spans="1:7" x14ac:dyDescent="0.25">
      <c r="A136" s="400" t="s">
        <v>1944</v>
      </c>
      <c r="B136" s="450" t="s">
        <v>1630</v>
      </c>
      <c r="C136" s="400" t="s">
        <v>466</v>
      </c>
      <c r="D136" s="400" t="s">
        <v>466</v>
      </c>
      <c r="E136" s="400"/>
      <c r="F136" s="400" t="s">
        <v>466</v>
      </c>
      <c r="G136" s="401"/>
    </row>
    <row r="137" spans="1:7" x14ac:dyDescent="0.25">
      <c r="A137" s="400" t="s">
        <v>1945</v>
      </c>
      <c r="B137" s="450" t="s">
        <v>1630</v>
      </c>
      <c r="C137" s="400" t="s">
        <v>466</v>
      </c>
      <c r="D137" s="400" t="s">
        <v>466</v>
      </c>
      <c r="E137" s="400"/>
      <c r="F137" s="400" t="s">
        <v>466</v>
      </c>
      <c r="G137" s="401"/>
    </row>
    <row r="138" spans="1:7" x14ac:dyDescent="0.25">
      <c r="A138" s="400" t="s">
        <v>1946</v>
      </c>
      <c r="B138" s="450" t="s">
        <v>1630</v>
      </c>
      <c r="C138" s="400" t="s">
        <v>466</v>
      </c>
      <c r="D138" s="400" t="s">
        <v>466</v>
      </c>
      <c r="E138" s="400"/>
      <c r="F138" s="400" t="s">
        <v>466</v>
      </c>
      <c r="G138" s="401"/>
    </row>
    <row r="139" spans="1:7" x14ac:dyDescent="0.25">
      <c r="A139" s="400" t="s">
        <v>1947</v>
      </c>
      <c r="B139" s="450" t="s">
        <v>1630</v>
      </c>
      <c r="C139" s="400" t="s">
        <v>466</v>
      </c>
      <c r="D139" s="400" t="s">
        <v>466</v>
      </c>
      <c r="E139" s="400"/>
      <c r="F139" s="400" t="s">
        <v>466</v>
      </c>
      <c r="G139" s="401"/>
    </row>
    <row r="140" spans="1:7" x14ac:dyDescent="0.25">
      <c r="A140" s="400" t="s">
        <v>1948</v>
      </c>
      <c r="B140" s="450" t="s">
        <v>1630</v>
      </c>
      <c r="C140" s="400" t="s">
        <v>466</v>
      </c>
      <c r="D140" s="400" t="s">
        <v>466</v>
      </c>
      <c r="E140" s="400"/>
      <c r="F140" s="400" t="s">
        <v>466</v>
      </c>
      <c r="G140" s="401"/>
    </row>
    <row r="141" spans="1:7" x14ac:dyDescent="0.25">
      <c r="A141" s="400" t="s">
        <v>1949</v>
      </c>
      <c r="B141" s="450" t="s">
        <v>1630</v>
      </c>
      <c r="C141" s="400" t="s">
        <v>466</v>
      </c>
      <c r="D141" s="400" t="s">
        <v>466</v>
      </c>
      <c r="E141" s="400"/>
      <c r="F141" s="400" t="s">
        <v>466</v>
      </c>
      <c r="G141" s="401"/>
    </row>
    <row r="142" spans="1:7" x14ac:dyDescent="0.25">
      <c r="A142" s="400" t="s">
        <v>1950</v>
      </c>
      <c r="B142" s="450" t="s">
        <v>1630</v>
      </c>
      <c r="C142" s="400" t="s">
        <v>466</v>
      </c>
      <c r="D142" s="400" t="s">
        <v>466</v>
      </c>
      <c r="E142" s="400"/>
      <c r="F142" s="400" t="s">
        <v>466</v>
      </c>
      <c r="G142" s="401"/>
    </row>
    <row r="143" spans="1:7" x14ac:dyDescent="0.25">
      <c r="A143" s="400" t="s">
        <v>1951</v>
      </c>
      <c r="B143" s="450" t="s">
        <v>1630</v>
      </c>
      <c r="C143" s="400" t="s">
        <v>466</v>
      </c>
      <c r="D143" s="400" t="s">
        <v>466</v>
      </c>
      <c r="E143" s="400"/>
      <c r="F143" s="400" t="s">
        <v>466</v>
      </c>
      <c r="G143" s="401"/>
    </row>
    <row r="144" spans="1:7" x14ac:dyDescent="0.25">
      <c r="A144" s="400" t="s">
        <v>1952</v>
      </c>
      <c r="B144" s="450" t="s">
        <v>1630</v>
      </c>
      <c r="C144" s="400" t="s">
        <v>466</v>
      </c>
      <c r="D144" s="400" t="s">
        <v>466</v>
      </c>
      <c r="E144" s="400"/>
      <c r="F144" s="400" t="s">
        <v>466</v>
      </c>
      <c r="G144" s="401"/>
    </row>
    <row r="145" spans="1:7" x14ac:dyDescent="0.25">
      <c r="A145" s="400" t="s">
        <v>1953</v>
      </c>
      <c r="B145" s="450" t="s">
        <v>1630</v>
      </c>
      <c r="C145" s="400" t="s">
        <v>466</v>
      </c>
      <c r="D145" s="400" t="s">
        <v>466</v>
      </c>
      <c r="E145" s="400"/>
      <c r="F145" s="400" t="s">
        <v>466</v>
      </c>
      <c r="G145" s="401"/>
    </row>
    <row r="146" spans="1:7" x14ac:dyDescent="0.25">
      <c r="A146" s="400" t="s">
        <v>1954</v>
      </c>
      <c r="B146" s="450" t="s">
        <v>1630</v>
      </c>
      <c r="C146" s="400" t="s">
        <v>466</v>
      </c>
      <c r="D146" s="400" t="s">
        <v>466</v>
      </c>
      <c r="E146" s="400"/>
      <c r="F146" s="400" t="s">
        <v>466</v>
      </c>
      <c r="G146" s="401"/>
    </row>
    <row r="147" spans="1:7" x14ac:dyDescent="0.25">
      <c r="A147" s="400" t="s">
        <v>1955</v>
      </c>
      <c r="B147" s="450" t="s">
        <v>1630</v>
      </c>
      <c r="C147" s="400" t="s">
        <v>466</v>
      </c>
      <c r="D147" s="400" t="s">
        <v>466</v>
      </c>
      <c r="E147" s="400"/>
      <c r="F147" s="400" t="s">
        <v>466</v>
      </c>
      <c r="G147" s="401"/>
    </row>
    <row r="148" spans="1:7" x14ac:dyDescent="0.25">
      <c r="A148" s="400" t="s">
        <v>1956</v>
      </c>
      <c r="B148" s="450" t="s">
        <v>1630</v>
      </c>
      <c r="C148" s="400" t="s">
        <v>466</v>
      </c>
      <c r="D148" s="400" t="s">
        <v>466</v>
      </c>
      <c r="E148" s="400"/>
      <c r="F148" s="400" t="s">
        <v>466</v>
      </c>
      <c r="G148" s="401"/>
    </row>
    <row r="149" spans="1:7" x14ac:dyDescent="0.25">
      <c r="A149" s="400" t="s">
        <v>1957</v>
      </c>
      <c r="B149" s="450" t="s">
        <v>1630</v>
      </c>
      <c r="C149" s="400" t="s">
        <v>466</v>
      </c>
      <c r="D149" s="400" t="s">
        <v>466</v>
      </c>
      <c r="E149" s="400"/>
      <c r="F149" s="400" t="s">
        <v>466</v>
      </c>
      <c r="G149" s="401"/>
    </row>
    <row r="150" spans="1:7" x14ac:dyDescent="0.25">
      <c r="A150" s="400" t="s">
        <v>1958</v>
      </c>
      <c r="B150" s="450" t="s">
        <v>1630</v>
      </c>
      <c r="C150" s="400" t="s">
        <v>466</v>
      </c>
      <c r="D150" s="400" t="s">
        <v>466</v>
      </c>
      <c r="E150" s="400"/>
      <c r="F150" s="400" t="s">
        <v>466</v>
      </c>
      <c r="G150" s="401"/>
    </row>
    <row r="151" spans="1:7" x14ac:dyDescent="0.25">
      <c r="A151" s="400" t="s">
        <v>1959</v>
      </c>
      <c r="B151" s="450" t="s">
        <v>1630</v>
      </c>
      <c r="C151" s="400" t="s">
        <v>466</v>
      </c>
      <c r="D151" s="400" t="s">
        <v>466</v>
      </c>
      <c r="E151" s="400"/>
      <c r="F151" s="400" t="s">
        <v>466</v>
      </c>
      <c r="G151" s="401"/>
    </row>
    <row r="152" spans="1:7" x14ac:dyDescent="0.25">
      <c r="A152" s="400" t="s">
        <v>1960</v>
      </c>
      <c r="B152" s="450" t="s">
        <v>1630</v>
      </c>
      <c r="C152" s="400" t="s">
        <v>466</v>
      </c>
      <c r="D152" s="400" t="s">
        <v>466</v>
      </c>
      <c r="E152" s="400"/>
      <c r="F152" s="400" t="s">
        <v>466</v>
      </c>
      <c r="G152" s="401"/>
    </row>
    <row r="153" spans="1:7" x14ac:dyDescent="0.25">
      <c r="A153" s="400" t="s">
        <v>1961</v>
      </c>
      <c r="B153" s="450" t="s">
        <v>1630</v>
      </c>
      <c r="C153" s="400" t="s">
        <v>466</v>
      </c>
      <c r="D153" s="400" t="s">
        <v>466</v>
      </c>
      <c r="E153" s="400"/>
      <c r="F153" s="400" t="s">
        <v>466</v>
      </c>
      <c r="G153" s="401"/>
    </row>
    <row r="154" spans="1:7" x14ac:dyDescent="0.25">
      <c r="A154" s="400" t="s">
        <v>1962</v>
      </c>
      <c r="B154" s="450" t="s">
        <v>1630</v>
      </c>
      <c r="C154" s="400" t="s">
        <v>466</v>
      </c>
      <c r="D154" s="400" t="s">
        <v>466</v>
      </c>
      <c r="E154" s="400"/>
      <c r="F154" s="400" t="s">
        <v>466</v>
      </c>
      <c r="G154" s="401"/>
    </row>
    <row r="155" spans="1:7" x14ac:dyDescent="0.25">
      <c r="A155" s="400" t="s">
        <v>1963</v>
      </c>
      <c r="B155" s="450" t="s">
        <v>1630</v>
      </c>
      <c r="C155" s="400" t="s">
        <v>466</v>
      </c>
      <c r="D155" s="400" t="s">
        <v>466</v>
      </c>
      <c r="E155" s="400"/>
      <c r="F155" s="400" t="s">
        <v>466</v>
      </c>
      <c r="G155" s="401"/>
    </row>
    <row r="156" spans="1:7" x14ac:dyDescent="0.25">
      <c r="A156" s="400" t="s">
        <v>1964</v>
      </c>
      <c r="B156" s="450" t="s">
        <v>1630</v>
      </c>
      <c r="C156" s="400" t="s">
        <v>466</v>
      </c>
      <c r="D156" s="400" t="s">
        <v>466</v>
      </c>
      <c r="E156" s="400"/>
      <c r="F156" s="400" t="s">
        <v>466</v>
      </c>
      <c r="G156" s="401"/>
    </row>
    <row r="157" spans="1:7" x14ac:dyDescent="0.25">
      <c r="A157" s="400" t="s">
        <v>1965</v>
      </c>
      <c r="B157" s="450" t="s">
        <v>1630</v>
      </c>
      <c r="C157" s="400" t="s">
        <v>466</v>
      </c>
      <c r="D157" s="400" t="s">
        <v>466</v>
      </c>
      <c r="E157" s="400"/>
      <c r="F157" s="400" t="s">
        <v>466</v>
      </c>
      <c r="G157" s="401"/>
    </row>
    <row r="158" spans="1:7" x14ac:dyDescent="0.25">
      <c r="A158" s="400" t="s">
        <v>1966</v>
      </c>
      <c r="B158" s="450" t="s">
        <v>1630</v>
      </c>
      <c r="C158" s="400" t="s">
        <v>466</v>
      </c>
      <c r="D158" s="400" t="s">
        <v>466</v>
      </c>
      <c r="E158" s="400"/>
      <c r="F158" s="400" t="s">
        <v>466</v>
      </c>
      <c r="G158" s="401"/>
    </row>
    <row r="159" spans="1:7" x14ac:dyDescent="0.25">
      <c r="A159" s="400" t="s">
        <v>1967</v>
      </c>
      <c r="B159" s="450" t="s">
        <v>1630</v>
      </c>
      <c r="C159" s="400" t="s">
        <v>466</v>
      </c>
      <c r="D159" s="400" t="s">
        <v>466</v>
      </c>
      <c r="E159" s="400"/>
      <c r="F159" s="400" t="s">
        <v>466</v>
      </c>
      <c r="G159" s="401"/>
    </row>
    <row r="160" spans="1:7" x14ac:dyDescent="0.25">
      <c r="A160" s="400" t="s">
        <v>1968</v>
      </c>
      <c r="B160" s="450" t="s">
        <v>1630</v>
      </c>
      <c r="C160" s="400" t="s">
        <v>466</v>
      </c>
      <c r="D160" s="400" t="s">
        <v>466</v>
      </c>
      <c r="E160" s="400"/>
      <c r="F160" s="400" t="s">
        <v>466</v>
      </c>
      <c r="G160" s="401"/>
    </row>
    <row r="161" spans="1:7" x14ac:dyDescent="0.25">
      <c r="A161" s="400" t="s">
        <v>1969</v>
      </c>
      <c r="B161" s="450" t="s">
        <v>1630</v>
      </c>
      <c r="C161" s="400" t="s">
        <v>466</v>
      </c>
      <c r="D161" s="400" t="s">
        <v>466</v>
      </c>
      <c r="E161" s="400"/>
      <c r="F161" s="400" t="s">
        <v>466</v>
      </c>
      <c r="G161" s="401"/>
    </row>
    <row r="162" spans="1:7" x14ac:dyDescent="0.25">
      <c r="A162" s="400" t="s">
        <v>1970</v>
      </c>
      <c r="B162" s="450" t="s">
        <v>1630</v>
      </c>
      <c r="C162" s="400" t="s">
        <v>466</v>
      </c>
      <c r="D162" s="400" t="s">
        <v>466</v>
      </c>
      <c r="E162" s="400"/>
      <c r="F162" s="400" t="s">
        <v>466</v>
      </c>
      <c r="G162" s="401"/>
    </row>
    <row r="163" spans="1:7" x14ac:dyDescent="0.25">
      <c r="A163" s="400" t="s">
        <v>1971</v>
      </c>
      <c r="B163" s="450" t="s">
        <v>1630</v>
      </c>
      <c r="C163" s="400" t="s">
        <v>466</v>
      </c>
      <c r="D163" s="400" t="s">
        <v>466</v>
      </c>
      <c r="E163" s="400"/>
      <c r="F163" s="400" t="s">
        <v>466</v>
      </c>
      <c r="G163" s="401"/>
    </row>
    <row r="164" spans="1:7" x14ac:dyDescent="0.25">
      <c r="A164" s="400" t="s">
        <v>1972</v>
      </c>
      <c r="B164" s="450" t="s">
        <v>1630</v>
      </c>
      <c r="C164" s="400" t="s">
        <v>466</v>
      </c>
      <c r="D164" s="400" t="s">
        <v>466</v>
      </c>
      <c r="E164" s="400"/>
      <c r="F164" s="400" t="s">
        <v>466</v>
      </c>
      <c r="G164" s="401"/>
    </row>
    <row r="165" spans="1:7" x14ac:dyDescent="0.25">
      <c r="A165" s="400" t="s">
        <v>1973</v>
      </c>
      <c r="B165" s="450" t="s">
        <v>1630</v>
      </c>
      <c r="C165" s="400" t="s">
        <v>466</v>
      </c>
      <c r="D165" s="400" t="s">
        <v>466</v>
      </c>
      <c r="E165" s="400"/>
      <c r="F165" s="400" t="s">
        <v>466</v>
      </c>
      <c r="G165" s="401"/>
    </row>
    <row r="166" spans="1:7" x14ac:dyDescent="0.25">
      <c r="A166" s="400" t="s">
        <v>1974</v>
      </c>
      <c r="B166" s="450" t="s">
        <v>1630</v>
      </c>
      <c r="C166" s="400" t="s">
        <v>466</v>
      </c>
      <c r="D166" s="400" t="s">
        <v>466</v>
      </c>
      <c r="E166" s="400"/>
      <c r="F166" s="400" t="s">
        <v>466</v>
      </c>
      <c r="G166" s="401"/>
    </row>
    <row r="167" spans="1:7" x14ac:dyDescent="0.25">
      <c r="A167" s="400" t="s">
        <v>1975</v>
      </c>
      <c r="B167" s="450" t="s">
        <v>1630</v>
      </c>
      <c r="C167" s="400" t="s">
        <v>466</v>
      </c>
      <c r="D167" s="400" t="s">
        <v>466</v>
      </c>
      <c r="E167" s="400"/>
      <c r="F167" s="400" t="s">
        <v>466</v>
      </c>
      <c r="G167" s="401"/>
    </row>
    <row r="168" spans="1:7" x14ac:dyDescent="0.25">
      <c r="A168" s="400" t="s">
        <v>1976</v>
      </c>
      <c r="B168" s="450" t="s">
        <v>1630</v>
      </c>
      <c r="C168" s="400" t="s">
        <v>466</v>
      </c>
      <c r="D168" s="400" t="s">
        <v>466</v>
      </c>
      <c r="E168" s="400"/>
      <c r="F168" s="400" t="s">
        <v>466</v>
      </c>
      <c r="G168" s="401"/>
    </row>
    <row r="169" spans="1:7" x14ac:dyDescent="0.25">
      <c r="A169" s="400" t="s">
        <v>1977</v>
      </c>
      <c r="B169" s="450" t="s">
        <v>1630</v>
      </c>
      <c r="C169" s="400" t="s">
        <v>466</v>
      </c>
      <c r="D169" s="400" t="s">
        <v>466</v>
      </c>
      <c r="E169" s="400"/>
      <c r="F169" s="400" t="s">
        <v>466</v>
      </c>
      <c r="G169" s="401"/>
    </row>
    <row r="170" spans="1:7" x14ac:dyDescent="0.25">
      <c r="A170" s="400" t="s">
        <v>1978</v>
      </c>
      <c r="B170" s="450" t="s">
        <v>1630</v>
      </c>
      <c r="C170" s="400" t="s">
        <v>466</v>
      </c>
      <c r="D170" s="400" t="s">
        <v>466</v>
      </c>
      <c r="E170" s="400"/>
      <c r="F170" s="400" t="s">
        <v>466</v>
      </c>
      <c r="G170" s="401"/>
    </row>
    <row r="171" spans="1:7" x14ac:dyDescent="0.25">
      <c r="A171" s="402"/>
      <c r="B171" s="402" t="s">
        <v>759</v>
      </c>
      <c r="C171" s="402" t="s">
        <v>702</v>
      </c>
      <c r="D171" s="402" t="s">
        <v>703</v>
      </c>
      <c r="E171" s="402"/>
      <c r="F171" s="402" t="s">
        <v>667</v>
      </c>
      <c r="G171" s="402"/>
    </row>
    <row r="172" spans="1:7" x14ac:dyDescent="0.25">
      <c r="A172" s="400" t="s">
        <v>1979</v>
      </c>
      <c r="B172" s="400" t="s">
        <v>761</v>
      </c>
      <c r="C172" s="464">
        <v>1</v>
      </c>
      <c r="D172" s="464">
        <v>1</v>
      </c>
      <c r="E172" s="465"/>
      <c r="F172" s="464">
        <v>1</v>
      </c>
      <c r="G172" s="401"/>
    </row>
    <row r="173" spans="1:7" x14ac:dyDescent="0.25">
      <c r="A173" s="400" t="s">
        <v>1980</v>
      </c>
      <c r="B173" s="400" t="s">
        <v>763</v>
      </c>
      <c r="C173" s="464">
        <v>0</v>
      </c>
      <c r="D173" s="464">
        <v>0</v>
      </c>
      <c r="E173" s="465"/>
      <c r="F173" s="464">
        <v>0</v>
      </c>
      <c r="G173" s="401"/>
    </row>
    <row r="174" spans="1:7" x14ac:dyDescent="0.25">
      <c r="A174" s="400" t="s">
        <v>1981</v>
      </c>
      <c r="B174" s="400" t="s">
        <v>9</v>
      </c>
      <c r="C174" s="464">
        <v>0</v>
      </c>
      <c r="D174" s="464">
        <v>0</v>
      </c>
      <c r="E174" s="465"/>
      <c r="F174" s="464">
        <v>0</v>
      </c>
      <c r="G174" s="401"/>
    </row>
    <row r="175" spans="1:7" x14ac:dyDescent="0.25">
      <c r="A175" s="400" t="s">
        <v>1982</v>
      </c>
      <c r="B175" s="400"/>
      <c r="C175" s="453"/>
      <c r="D175" s="453"/>
      <c r="E175" s="465"/>
      <c r="F175" s="453"/>
      <c r="G175" s="401"/>
    </row>
    <row r="176" spans="1:7" x14ac:dyDescent="0.25">
      <c r="A176" s="400" t="s">
        <v>1983</v>
      </c>
      <c r="B176" s="400" t="s">
        <v>767</v>
      </c>
      <c r="C176" s="453">
        <v>0</v>
      </c>
      <c r="D176" s="453">
        <v>0</v>
      </c>
      <c r="E176" s="465"/>
      <c r="F176" s="453"/>
      <c r="G176" s="401"/>
    </row>
    <row r="177" spans="1:7" x14ac:dyDescent="0.25">
      <c r="A177" s="400" t="s">
        <v>1984</v>
      </c>
      <c r="B177" s="400" t="s">
        <v>769</v>
      </c>
      <c r="C177" s="453">
        <v>1</v>
      </c>
      <c r="D177" s="453">
        <v>1</v>
      </c>
      <c r="E177" s="465"/>
      <c r="F177" s="453"/>
      <c r="G177" s="401"/>
    </row>
    <row r="178" spans="1:7" x14ac:dyDescent="0.25">
      <c r="A178" s="400" t="s">
        <v>1985</v>
      </c>
      <c r="B178" s="400" t="s">
        <v>771</v>
      </c>
      <c r="C178" s="453">
        <v>0</v>
      </c>
      <c r="D178" s="453">
        <v>0</v>
      </c>
      <c r="E178" s="465"/>
      <c r="F178" s="453"/>
      <c r="G178" s="401"/>
    </row>
    <row r="179" spans="1:7" x14ac:dyDescent="0.25">
      <c r="A179" s="400" t="s">
        <v>1986</v>
      </c>
      <c r="B179" s="400" t="s">
        <v>773</v>
      </c>
      <c r="C179" s="453">
        <v>0</v>
      </c>
      <c r="D179" s="453">
        <v>0</v>
      </c>
      <c r="E179" s="465"/>
      <c r="F179" s="453"/>
      <c r="G179" s="401"/>
    </row>
    <row r="180" spans="1:7" x14ac:dyDescent="0.25">
      <c r="A180" s="400" t="s">
        <v>1987</v>
      </c>
      <c r="B180" s="400" t="s">
        <v>775</v>
      </c>
      <c r="C180" s="453">
        <v>0</v>
      </c>
      <c r="D180" s="453">
        <v>0</v>
      </c>
      <c r="E180" s="465"/>
      <c r="F180" s="453"/>
      <c r="G180" s="401"/>
    </row>
    <row r="181" spans="1:7" x14ac:dyDescent="0.25">
      <c r="A181" s="402"/>
      <c r="B181" s="402" t="s">
        <v>776</v>
      </c>
      <c r="C181" s="402" t="s">
        <v>702</v>
      </c>
      <c r="D181" s="402" t="s">
        <v>703</v>
      </c>
      <c r="E181" s="402"/>
      <c r="F181" s="402" t="s">
        <v>667</v>
      </c>
      <c r="G181" s="402"/>
    </row>
    <row r="182" spans="1:7" x14ac:dyDescent="0.25">
      <c r="A182" s="400" t="s">
        <v>1988</v>
      </c>
      <c r="B182" s="400" t="s">
        <v>778</v>
      </c>
      <c r="C182" s="464">
        <v>0</v>
      </c>
      <c r="D182" s="464">
        <v>0</v>
      </c>
      <c r="E182" s="465"/>
      <c r="F182" s="464">
        <v>0</v>
      </c>
      <c r="G182" s="401"/>
    </row>
    <row r="183" spans="1:7" x14ac:dyDescent="0.25">
      <c r="A183" s="400" t="s">
        <v>1989</v>
      </c>
      <c r="B183" s="400" t="s">
        <v>780</v>
      </c>
      <c r="C183" s="464">
        <v>1</v>
      </c>
      <c r="D183" s="464">
        <v>1</v>
      </c>
      <c r="E183" s="465"/>
      <c r="F183" s="464">
        <v>1</v>
      </c>
      <c r="G183" s="401"/>
    </row>
    <row r="184" spans="1:7" x14ac:dyDescent="0.25">
      <c r="A184" s="400" t="s">
        <v>1990</v>
      </c>
      <c r="B184" s="400" t="s">
        <v>9</v>
      </c>
      <c r="C184" s="464">
        <v>0</v>
      </c>
      <c r="D184" s="464">
        <v>0</v>
      </c>
      <c r="E184" s="465"/>
      <c r="F184" s="464">
        <v>0</v>
      </c>
      <c r="G184" s="401"/>
    </row>
    <row r="185" spans="1:7" x14ac:dyDescent="0.25">
      <c r="A185" s="400" t="s">
        <v>1991</v>
      </c>
      <c r="B185" s="400"/>
      <c r="C185" s="400"/>
      <c r="D185" s="400"/>
      <c r="E185" s="404"/>
      <c r="F185" s="400"/>
      <c r="G185" s="401"/>
    </row>
    <row r="186" spans="1:7" x14ac:dyDescent="0.25">
      <c r="A186" s="400" t="s">
        <v>1992</v>
      </c>
      <c r="B186" s="400"/>
      <c r="C186" s="400"/>
      <c r="D186" s="400"/>
      <c r="E186" s="404"/>
      <c r="F186" s="400"/>
      <c r="G186" s="401"/>
    </row>
    <row r="187" spans="1:7" x14ac:dyDescent="0.25">
      <c r="A187" s="400" t="s">
        <v>1993</v>
      </c>
      <c r="B187" s="400"/>
      <c r="C187" s="400"/>
      <c r="D187" s="400"/>
      <c r="E187" s="404"/>
      <c r="F187" s="400"/>
      <c r="G187" s="401"/>
    </row>
    <row r="188" spans="1:7" x14ac:dyDescent="0.25">
      <c r="A188" s="400" t="s">
        <v>1994</v>
      </c>
      <c r="B188" s="400"/>
      <c r="C188" s="400"/>
      <c r="D188" s="400"/>
      <c r="E188" s="404"/>
      <c r="F188" s="400"/>
      <c r="G188" s="401"/>
    </row>
    <row r="189" spans="1:7" x14ac:dyDescent="0.25">
      <c r="A189" s="400" t="s">
        <v>1995</v>
      </c>
      <c r="B189" s="400"/>
      <c r="C189" s="400"/>
      <c r="D189" s="400"/>
      <c r="E189" s="404"/>
      <c r="F189" s="400"/>
      <c r="G189" s="401"/>
    </row>
    <row r="190" spans="1:7" x14ac:dyDescent="0.25">
      <c r="A190" s="400" t="s">
        <v>1996</v>
      </c>
      <c r="B190" s="400"/>
      <c r="C190" s="400"/>
      <c r="D190" s="400"/>
      <c r="E190" s="404"/>
      <c r="F190" s="400"/>
      <c r="G190" s="401"/>
    </row>
    <row r="191" spans="1:7" x14ac:dyDescent="0.25">
      <c r="A191" s="402"/>
      <c r="B191" s="402" t="s">
        <v>782</v>
      </c>
      <c r="C191" s="402" t="s">
        <v>702</v>
      </c>
      <c r="D191" s="402" t="s">
        <v>703</v>
      </c>
      <c r="E191" s="402"/>
      <c r="F191" s="402" t="s">
        <v>667</v>
      </c>
      <c r="G191" s="402"/>
    </row>
    <row r="192" spans="1:7" x14ac:dyDescent="0.25">
      <c r="A192" s="400" t="s">
        <v>1997</v>
      </c>
      <c r="B192" s="466" t="s">
        <v>784</v>
      </c>
      <c r="C192" s="464">
        <v>5.6327805326583068E-2</v>
      </c>
      <c r="D192" s="464">
        <v>0</v>
      </c>
      <c r="E192" s="465"/>
      <c r="F192" s="464">
        <v>5.6297315504854742E-2</v>
      </c>
      <c r="G192" s="401"/>
    </row>
    <row r="193" spans="1:7" x14ac:dyDescent="0.25">
      <c r="A193" s="400" t="s">
        <v>1998</v>
      </c>
      <c r="B193" s="466" t="s">
        <v>140</v>
      </c>
      <c r="C193" s="464">
        <v>7.3208759777752055E-2</v>
      </c>
      <c r="D193" s="464">
        <v>0</v>
      </c>
      <c r="E193" s="465"/>
      <c r="F193" s="464">
        <v>7.3169132421038383E-2</v>
      </c>
      <c r="G193" s="401"/>
    </row>
    <row r="194" spans="1:7" x14ac:dyDescent="0.25">
      <c r="A194" s="400" t="s">
        <v>1999</v>
      </c>
      <c r="B194" s="466" t="s">
        <v>41</v>
      </c>
      <c r="C194" s="464">
        <v>0.2317409546122437</v>
      </c>
      <c r="D194" s="464">
        <v>1</v>
      </c>
      <c r="E194" s="453"/>
      <c r="F194" s="464">
        <v>0.23215680750320816</v>
      </c>
      <c r="G194" s="401"/>
    </row>
    <row r="195" spans="1:7" x14ac:dyDescent="0.25">
      <c r="A195" s="400" t="s">
        <v>2000</v>
      </c>
      <c r="B195" s="466" t="s">
        <v>42</v>
      </c>
      <c r="C195" s="464">
        <v>0.22553320785522546</v>
      </c>
      <c r="D195" s="464">
        <v>0</v>
      </c>
      <c r="E195" s="453"/>
      <c r="F195" s="464">
        <v>0.22541112840864569</v>
      </c>
      <c r="G195" s="401"/>
    </row>
    <row r="196" spans="1:7" x14ac:dyDescent="0.25">
      <c r="A196" s="400" t="s">
        <v>2001</v>
      </c>
      <c r="B196" s="466" t="s">
        <v>43</v>
      </c>
      <c r="C196" s="464">
        <v>0.4131892724281957</v>
      </c>
      <c r="D196" s="464">
        <v>0</v>
      </c>
      <c r="E196" s="453"/>
      <c r="F196" s="464">
        <v>0.41296561615074362</v>
      </c>
      <c r="G196" s="401"/>
    </row>
    <row r="197" spans="1:7" x14ac:dyDescent="0.25">
      <c r="A197" s="400" t="s">
        <v>2002</v>
      </c>
      <c r="B197" s="407"/>
      <c r="C197" s="429"/>
      <c r="D197" s="429"/>
      <c r="E197" s="429"/>
      <c r="F197" s="429"/>
      <c r="G197" s="401"/>
    </row>
    <row r="198" spans="1:7" x14ac:dyDescent="0.25">
      <c r="A198" s="400" t="s">
        <v>2003</v>
      </c>
      <c r="B198" s="407"/>
      <c r="C198" s="429"/>
      <c r="D198" s="429"/>
      <c r="E198" s="429"/>
      <c r="F198" s="429"/>
      <c r="G198" s="401"/>
    </row>
    <row r="199" spans="1:7" x14ac:dyDescent="0.25">
      <c r="A199" s="400" t="s">
        <v>2004</v>
      </c>
      <c r="B199" s="466"/>
      <c r="C199" s="429"/>
      <c r="D199" s="429"/>
      <c r="E199" s="429"/>
      <c r="F199" s="429"/>
      <c r="G199" s="401"/>
    </row>
    <row r="200" spans="1:7" x14ac:dyDescent="0.25">
      <c r="A200" s="400" t="s">
        <v>2005</v>
      </c>
      <c r="B200" s="466"/>
      <c r="C200" s="429"/>
      <c r="D200" s="429"/>
      <c r="E200" s="429"/>
      <c r="F200" s="429"/>
      <c r="G200" s="401"/>
    </row>
    <row r="201" spans="1:7" x14ac:dyDescent="0.25">
      <c r="A201" s="402"/>
      <c r="B201" s="402" t="s">
        <v>789</v>
      </c>
      <c r="C201" s="402" t="s">
        <v>702</v>
      </c>
      <c r="D201" s="402" t="s">
        <v>703</v>
      </c>
      <c r="E201" s="402"/>
      <c r="F201" s="402" t="s">
        <v>667</v>
      </c>
      <c r="G201" s="402"/>
    </row>
    <row r="202" spans="1:7" x14ac:dyDescent="0.25">
      <c r="A202" s="400" t="s">
        <v>2006</v>
      </c>
      <c r="B202" s="400" t="s">
        <v>791</v>
      </c>
      <c r="C202" s="467">
        <v>0</v>
      </c>
      <c r="D202" s="467">
        <v>0</v>
      </c>
      <c r="E202" s="468"/>
      <c r="F202" s="467">
        <v>0</v>
      </c>
      <c r="G202" s="401"/>
    </row>
    <row r="203" spans="1:7" x14ac:dyDescent="0.25">
      <c r="A203" s="400" t="s">
        <v>2007</v>
      </c>
      <c r="B203" s="469"/>
      <c r="C203" s="429"/>
      <c r="D203" s="429"/>
      <c r="E203" s="470"/>
      <c r="F203" s="429"/>
      <c r="G203" s="401"/>
    </row>
    <row r="204" spans="1:7" x14ac:dyDescent="0.25">
      <c r="A204" s="400" t="s">
        <v>2008</v>
      </c>
      <c r="B204" s="469"/>
      <c r="C204" s="429"/>
      <c r="D204" s="429"/>
      <c r="E204" s="470"/>
      <c r="F204" s="429"/>
      <c r="G204" s="401"/>
    </row>
    <row r="205" spans="1:7" x14ac:dyDescent="0.25">
      <c r="A205" s="400" t="s">
        <v>2009</v>
      </c>
      <c r="B205" s="469"/>
      <c r="C205" s="429"/>
      <c r="D205" s="429"/>
      <c r="E205" s="470"/>
      <c r="F205" s="429"/>
      <c r="G205" s="401"/>
    </row>
    <row r="206" spans="1:7" x14ac:dyDescent="0.25">
      <c r="A206" s="400" t="s">
        <v>2010</v>
      </c>
      <c r="B206" s="469"/>
      <c r="C206" s="429"/>
      <c r="D206" s="429"/>
      <c r="E206" s="470"/>
      <c r="F206" s="429"/>
      <c r="G206" s="401"/>
    </row>
    <row r="207" spans="1:7" x14ac:dyDescent="0.25">
      <c r="A207" s="400" t="s">
        <v>2011</v>
      </c>
      <c r="B207" s="401"/>
      <c r="C207" s="401"/>
      <c r="D207" s="401"/>
      <c r="E207" s="401"/>
      <c r="F207" s="401"/>
      <c r="G207" s="401"/>
    </row>
    <row r="208" spans="1:7" x14ac:dyDescent="0.25">
      <c r="A208" s="400" t="s">
        <v>2012</v>
      </c>
      <c r="B208" s="401"/>
      <c r="C208" s="401"/>
      <c r="D208" s="401"/>
      <c r="E208" s="401"/>
      <c r="F208" s="401"/>
      <c r="G208" s="401"/>
    </row>
    <row r="209" spans="1:7" x14ac:dyDescent="0.25">
      <c r="A209" s="400" t="s">
        <v>2013</v>
      </c>
      <c r="B209" s="401"/>
      <c r="C209" s="401"/>
      <c r="D209" s="401"/>
      <c r="E209" s="401"/>
      <c r="F209" s="401"/>
      <c r="G209" s="401"/>
    </row>
    <row r="210" spans="1:7" ht="18.75" x14ac:dyDescent="0.25">
      <c r="A210" s="471"/>
      <c r="B210" s="472" t="s">
        <v>2014</v>
      </c>
      <c r="C210" s="473"/>
      <c r="D210" s="473"/>
      <c r="E210" s="473"/>
      <c r="F210" s="473"/>
      <c r="G210" s="473"/>
    </row>
    <row r="211" spans="1:7" x14ac:dyDescent="0.25">
      <c r="A211" s="402"/>
      <c r="B211" s="402" t="s">
        <v>792</v>
      </c>
      <c r="C211" s="402" t="s">
        <v>793</v>
      </c>
      <c r="D211" s="402" t="s">
        <v>794</v>
      </c>
      <c r="E211" s="402"/>
      <c r="F211" s="402" t="s">
        <v>702</v>
      </c>
      <c r="G211" s="402" t="s">
        <v>795</v>
      </c>
    </row>
    <row r="212" spans="1:7" x14ac:dyDescent="0.25">
      <c r="A212" s="400" t="s">
        <v>2015</v>
      </c>
      <c r="B212" s="401" t="s">
        <v>797</v>
      </c>
      <c r="C212" s="451">
        <v>22115.040845500847</v>
      </c>
      <c r="D212" s="406"/>
      <c r="E212" s="474"/>
      <c r="F212" s="475"/>
      <c r="G212" s="437"/>
    </row>
    <row r="213" spans="1:7" x14ac:dyDescent="0.25">
      <c r="A213" s="405"/>
      <c r="B213" s="476"/>
      <c r="C213" s="405"/>
      <c r="D213" s="405"/>
      <c r="E213" s="405"/>
      <c r="F213" s="437"/>
      <c r="G213" s="437"/>
    </row>
    <row r="214" spans="1:7" x14ac:dyDescent="0.25">
      <c r="A214" s="400"/>
      <c r="B214" s="401" t="s">
        <v>798</v>
      </c>
      <c r="C214" s="405"/>
      <c r="D214" s="405"/>
      <c r="E214" s="405"/>
      <c r="F214" s="437"/>
      <c r="G214" s="437"/>
    </row>
    <row r="215" spans="1:7" x14ac:dyDescent="0.25">
      <c r="A215" s="400" t="s">
        <v>2016</v>
      </c>
      <c r="B215" s="401" t="s">
        <v>11</v>
      </c>
      <c r="C215" s="451">
        <v>195.89418477000001</v>
      </c>
      <c r="D215" s="451">
        <v>340</v>
      </c>
      <c r="E215" s="405"/>
      <c r="F215" s="464">
        <v>7.5194921039817694E-3</v>
      </c>
      <c r="G215" s="464">
        <v>0.28862478777589134</v>
      </c>
    </row>
    <row r="216" spans="1:7" x14ac:dyDescent="0.25">
      <c r="A216" s="400" t="s">
        <v>2017</v>
      </c>
      <c r="B216" s="401" t="s">
        <v>12</v>
      </c>
      <c r="C216" s="451">
        <v>460.57317623</v>
      </c>
      <c r="D216" s="451">
        <v>131</v>
      </c>
      <c r="E216" s="405"/>
      <c r="F216" s="464">
        <v>1.7679321956563094E-2</v>
      </c>
      <c r="G216" s="464">
        <v>0.11120543293718166</v>
      </c>
    </row>
    <row r="217" spans="1:7" x14ac:dyDescent="0.25">
      <c r="A217" s="400" t="s">
        <v>2018</v>
      </c>
      <c r="B217" s="401" t="s">
        <v>13</v>
      </c>
      <c r="C217" s="451">
        <v>3691.6356910999998</v>
      </c>
      <c r="D217" s="451">
        <v>333</v>
      </c>
      <c r="E217" s="405"/>
      <c r="F217" s="464">
        <v>0.14170520407533244</v>
      </c>
      <c r="G217" s="464">
        <v>0.28268251273344652</v>
      </c>
    </row>
    <row r="218" spans="1:7" x14ac:dyDescent="0.25">
      <c r="A218" s="400" t="s">
        <v>2019</v>
      </c>
      <c r="B218" s="401" t="s">
        <v>14</v>
      </c>
      <c r="C218" s="451">
        <v>7417.3336816000001</v>
      </c>
      <c r="D218" s="451">
        <v>232</v>
      </c>
      <c r="E218" s="405"/>
      <c r="F218" s="464">
        <v>0.28471790582693579</v>
      </c>
      <c r="G218" s="464">
        <v>0.19694397283531409</v>
      </c>
    </row>
    <row r="219" spans="1:7" x14ac:dyDescent="0.25">
      <c r="A219" s="400" t="s">
        <v>2020</v>
      </c>
      <c r="B219" s="401" t="s">
        <v>15</v>
      </c>
      <c r="C219" s="451">
        <v>6523.7833328999996</v>
      </c>
      <c r="D219" s="451">
        <v>93</v>
      </c>
      <c r="E219" s="405"/>
      <c r="F219" s="464">
        <v>0.25041854773497069</v>
      </c>
      <c r="G219" s="464">
        <v>7.8947368421052627E-2</v>
      </c>
    </row>
    <row r="220" spans="1:7" x14ac:dyDescent="0.25">
      <c r="A220" s="400" t="s">
        <v>2021</v>
      </c>
      <c r="B220" s="401" t="s">
        <v>16</v>
      </c>
      <c r="C220" s="451">
        <v>7762.2980493999994</v>
      </c>
      <c r="D220" s="451">
        <v>49</v>
      </c>
      <c r="E220" s="405"/>
      <c r="F220" s="464">
        <v>0.29795952830221617</v>
      </c>
      <c r="G220" s="464">
        <v>4.1595925297113749E-2</v>
      </c>
    </row>
    <row r="221" spans="1:7" x14ac:dyDescent="0.25">
      <c r="A221" s="400" t="s">
        <v>2022</v>
      </c>
      <c r="B221" s="401" t="s">
        <v>1630</v>
      </c>
      <c r="C221" s="449" t="s">
        <v>466</v>
      </c>
      <c r="D221" s="449" t="s">
        <v>466</v>
      </c>
      <c r="E221" s="405"/>
      <c r="F221" s="421"/>
      <c r="G221" s="421"/>
    </row>
    <row r="222" spans="1:7" x14ac:dyDescent="0.25">
      <c r="A222" s="400" t="s">
        <v>2023</v>
      </c>
      <c r="B222" s="401" t="s">
        <v>1630</v>
      </c>
      <c r="C222" s="449" t="s">
        <v>466</v>
      </c>
      <c r="D222" s="449" t="s">
        <v>466</v>
      </c>
      <c r="E222" s="405"/>
      <c r="F222" s="421"/>
      <c r="G222" s="421"/>
    </row>
    <row r="223" spans="1:7" x14ac:dyDescent="0.25">
      <c r="A223" s="400" t="s">
        <v>2024</v>
      </c>
      <c r="B223" s="401" t="s">
        <v>1630</v>
      </c>
      <c r="C223" s="449" t="s">
        <v>466</v>
      </c>
      <c r="D223" s="449" t="s">
        <v>466</v>
      </c>
      <c r="E223" s="405"/>
      <c r="F223" s="421"/>
      <c r="G223" s="421"/>
    </row>
    <row r="224" spans="1:7" x14ac:dyDescent="0.25">
      <c r="A224" s="400" t="s">
        <v>2025</v>
      </c>
      <c r="B224" s="401" t="s">
        <v>1630</v>
      </c>
      <c r="C224" s="449" t="s">
        <v>466</v>
      </c>
      <c r="D224" s="449" t="s">
        <v>466</v>
      </c>
      <c r="E224" s="401"/>
      <c r="F224" s="421"/>
      <c r="G224" s="421"/>
    </row>
    <row r="225" spans="1:7" x14ac:dyDescent="0.25">
      <c r="A225" s="400" t="s">
        <v>2026</v>
      </c>
      <c r="B225" s="401" t="s">
        <v>1630</v>
      </c>
      <c r="C225" s="449" t="s">
        <v>466</v>
      </c>
      <c r="D225" s="449" t="s">
        <v>466</v>
      </c>
      <c r="E225" s="401"/>
      <c r="F225" s="421"/>
      <c r="G225" s="421"/>
    </row>
    <row r="226" spans="1:7" x14ac:dyDescent="0.25">
      <c r="A226" s="400" t="s">
        <v>2027</v>
      </c>
      <c r="B226" s="401" t="s">
        <v>1630</v>
      </c>
      <c r="C226" s="449" t="s">
        <v>466</v>
      </c>
      <c r="D226" s="449" t="s">
        <v>466</v>
      </c>
      <c r="E226" s="401"/>
      <c r="F226" s="421"/>
      <c r="G226" s="421"/>
    </row>
    <row r="227" spans="1:7" x14ac:dyDescent="0.25">
      <c r="A227" s="400" t="s">
        <v>2028</v>
      </c>
      <c r="B227" s="401" t="s">
        <v>1630</v>
      </c>
      <c r="C227" s="449" t="s">
        <v>466</v>
      </c>
      <c r="D227" s="449" t="s">
        <v>466</v>
      </c>
      <c r="E227" s="401"/>
      <c r="F227" s="421"/>
      <c r="G227" s="421"/>
    </row>
    <row r="228" spans="1:7" x14ac:dyDescent="0.25">
      <c r="A228" s="400" t="s">
        <v>2029</v>
      </c>
      <c r="B228" s="401" t="s">
        <v>1630</v>
      </c>
      <c r="C228" s="449" t="s">
        <v>466</v>
      </c>
      <c r="D228" s="449" t="s">
        <v>466</v>
      </c>
      <c r="E228" s="401"/>
      <c r="F228" s="421"/>
      <c r="G228" s="421"/>
    </row>
    <row r="229" spans="1:7" x14ac:dyDescent="0.25">
      <c r="A229" s="400" t="s">
        <v>2030</v>
      </c>
      <c r="B229" s="401" t="s">
        <v>1630</v>
      </c>
      <c r="C229" s="449" t="s">
        <v>466</v>
      </c>
      <c r="D229" s="449" t="s">
        <v>466</v>
      </c>
      <c r="E229" s="401"/>
      <c r="F229" s="421"/>
      <c r="G229" s="421"/>
    </row>
    <row r="230" spans="1:7" x14ac:dyDescent="0.25">
      <c r="A230" s="400" t="s">
        <v>2031</v>
      </c>
      <c r="B230" s="401" t="s">
        <v>1630</v>
      </c>
      <c r="C230" s="449" t="s">
        <v>466</v>
      </c>
      <c r="D230" s="449" t="s">
        <v>466</v>
      </c>
      <c r="E230" s="400"/>
      <c r="F230" s="421"/>
      <c r="G230" s="421"/>
    </row>
    <row r="231" spans="1:7" x14ac:dyDescent="0.25">
      <c r="A231" s="400" t="s">
        <v>2032</v>
      </c>
      <c r="B231" s="401" t="s">
        <v>1630</v>
      </c>
      <c r="C231" s="449" t="s">
        <v>466</v>
      </c>
      <c r="D231" s="449" t="s">
        <v>466</v>
      </c>
      <c r="E231" s="453"/>
      <c r="F231" s="421"/>
      <c r="G231" s="421"/>
    </row>
    <row r="232" spans="1:7" x14ac:dyDescent="0.25">
      <c r="A232" s="400" t="s">
        <v>2033</v>
      </c>
      <c r="B232" s="401" t="s">
        <v>1630</v>
      </c>
      <c r="C232" s="449" t="s">
        <v>466</v>
      </c>
      <c r="D232" s="449" t="s">
        <v>466</v>
      </c>
      <c r="E232" s="453"/>
      <c r="F232" s="421"/>
      <c r="G232" s="421"/>
    </row>
    <row r="233" spans="1:7" x14ac:dyDescent="0.25">
      <c r="A233" s="400" t="s">
        <v>2034</v>
      </c>
      <c r="B233" s="401" t="s">
        <v>1630</v>
      </c>
      <c r="C233" s="449" t="s">
        <v>466</v>
      </c>
      <c r="D233" s="449" t="s">
        <v>466</v>
      </c>
      <c r="E233" s="453"/>
      <c r="F233" s="421"/>
      <c r="G233" s="421"/>
    </row>
    <row r="234" spans="1:7" x14ac:dyDescent="0.25">
      <c r="A234" s="400" t="s">
        <v>2035</v>
      </c>
      <c r="B234" s="401" t="s">
        <v>1630</v>
      </c>
      <c r="C234" s="449" t="s">
        <v>466</v>
      </c>
      <c r="D234" s="449" t="s">
        <v>466</v>
      </c>
      <c r="E234" s="453"/>
      <c r="F234" s="421"/>
      <c r="G234" s="421"/>
    </row>
    <row r="235" spans="1:7" x14ac:dyDescent="0.25">
      <c r="A235" s="400" t="s">
        <v>2036</v>
      </c>
      <c r="B235" s="401" t="s">
        <v>1630</v>
      </c>
      <c r="C235" s="449" t="s">
        <v>466</v>
      </c>
      <c r="D235" s="449" t="s">
        <v>466</v>
      </c>
      <c r="E235" s="453"/>
      <c r="F235" s="421"/>
      <c r="G235" s="421"/>
    </row>
    <row r="236" spans="1:7" x14ac:dyDescent="0.25">
      <c r="A236" s="400" t="s">
        <v>2037</v>
      </c>
      <c r="B236" s="401" t="s">
        <v>1630</v>
      </c>
      <c r="C236" s="449" t="s">
        <v>466</v>
      </c>
      <c r="D236" s="449" t="s">
        <v>466</v>
      </c>
      <c r="E236" s="453"/>
      <c r="F236" s="421"/>
      <c r="G236" s="421"/>
    </row>
    <row r="237" spans="1:7" x14ac:dyDescent="0.25">
      <c r="A237" s="400" t="s">
        <v>2038</v>
      </c>
      <c r="B237" s="401" t="s">
        <v>1630</v>
      </c>
      <c r="C237" s="449" t="s">
        <v>466</v>
      </c>
      <c r="D237" s="449" t="s">
        <v>466</v>
      </c>
      <c r="E237" s="453"/>
      <c r="F237" s="421"/>
      <c r="G237" s="421"/>
    </row>
    <row r="238" spans="1:7" x14ac:dyDescent="0.25">
      <c r="A238" s="400" t="s">
        <v>2039</v>
      </c>
      <c r="B238" s="401" t="s">
        <v>1630</v>
      </c>
      <c r="C238" s="449" t="s">
        <v>466</v>
      </c>
      <c r="D238" s="449" t="s">
        <v>466</v>
      </c>
      <c r="E238" s="453"/>
      <c r="F238" s="421"/>
      <c r="G238" s="421"/>
    </row>
    <row r="239" spans="1:7" x14ac:dyDescent="0.25">
      <c r="A239" s="400" t="s">
        <v>2040</v>
      </c>
      <c r="B239" s="477" t="s">
        <v>10</v>
      </c>
      <c r="C239" s="449">
        <f>+SUM(C215:C220)</f>
        <v>26051.518115999999</v>
      </c>
      <c r="D239" s="449">
        <f>+SUM(D215:D220)</f>
        <v>1178</v>
      </c>
      <c r="E239" s="453"/>
      <c r="F239" s="478">
        <f>SUM(F215:F238)</f>
        <v>0.99999999999999989</v>
      </c>
      <c r="G239" s="478">
        <f>SUM(G215:G238)</f>
        <v>1</v>
      </c>
    </row>
    <row r="240" spans="1:7" x14ac:dyDescent="0.25">
      <c r="A240" s="402"/>
      <c r="B240" s="402" t="s">
        <v>806</v>
      </c>
      <c r="C240" s="402" t="s">
        <v>793</v>
      </c>
      <c r="D240" s="402" t="s">
        <v>794</v>
      </c>
      <c r="E240" s="402"/>
      <c r="F240" s="402" t="s">
        <v>702</v>
      </c>
      <c r="G240" s="402" t="s">
        <v>795</v>
      </c>
    </row>
    <row r="241" spans="1:7" x14ac:dyDescent="0.25">
      <c r="A241" s="400" t="s">
        <v>2041</v>
      </c>
      <c r="B241" s="400" t="s">
        <v>808</v>
      </c>
      <c r="C241" s="479" t="s">
        <v>466</v>
      </c>
      <c r="D241" s="479"/>
      <c r="E241" s="479"/>
      <c r="F241" s="479"/>
      <c r="G241" s="479"/>
    </row>
    <row r="242" spans="1:7" x14ac:dyDescent="0.25">
      <c r="A242" s="400"/>
      <c r="B242" s="400"/>
      <c r="C242" s="479"/>
      <c r="D242" s="479"/>
      <c r="E242" s="479"/>
      <c r="F242" s="479"/>
      <c r="G242" s="479"/>
    </row>
    <row r="243" spans="1:7" x14ac:dyDescent="0.25">
      <c r="A243" s="400"/>
      <c r="B243" s="401" t="s">
        <v>809</v>
      </c>
      <c r="C243" s="479"/>
      <c r="D243" s="479"/>
      <c r="E243" s="479"/>
      <c r="F243" s="479"/>
      <c r="G243" s="479"/>
    </row>
    <row r="244" spans="1:7" x14ac:dyDescent="0.25">
      <c r="A244" s="400" t="s">
        <v>2042</v>
      </c>
      <c r="B244" s="400" t="s">
        <v>811</v>
      </c>
      <c r="C244" s="479" t="s">
        <v>466</v>
      </c>
      <c r="D244" s="479" t="s">
        <v>466</v>
      </c>
      <c r="E244" s="479"/>
      <c r="F244" s="479" t="s">
        <v>2071</v>
      </c>
      <c r="G244" s="479" t="s">
        <v>2071</v>
      </c>
    </row>
    <row r="245" spans="1:7" x14ac:dyDescent="0.25">
      <c r="A245" s="400" t="s">
        <v>2043</v>
      </c>
      <c r="B245" s="400" t="s">
        <v>813</v>
      </c>
      <c r="C245" s="479" t="s">
        <v>466</v>
      </c>
      <c r="D245" s="479" t="s">
        <v>466</v>
      </c>
      <c r="E245" s="479"/>
      <c r="F245" s="479" t="s">
        <v>2071</v>
      </c>
      <c r="G245" s="479" t="s">
        <v>2071</v>
      </c>
    </row>
    <row r="246" spans="1:7" x14ac:dyDescent="0.25">
      <c r="A246" s="400" t="s">
        <v>2044</v>
      </c>
      <c r="B246" s="400" t="s">
        <v>815</v>
      </c>
      <c r="C246" s="479" t="s">
        <v>466</v>
      </c>
      <c r="D246" s="479" t="s">
        <v>466</v>
      </c>
      <c r="E246" s="479"/>
      <c r="F246" s="479" t="s">
        <v>2071</v>
      </c>
      <c r="G246" s="479" t="s">
        <v>2071</v>
      </c>
    </row>
    <row r="247" spans="1:7" x14ac:dyDescent="0.25">
      <c r="A247" s="400" t="s">
        <v>2045</v>
      </c>
      <c r="B247" s="400" t="s">
        <v>817</v>
      </c>
      <c r="C247" s="479" t="s">
        <v>466</v>
      </c>
      <c r="D247" s="479" t="s">
        <v>466</v>
      </c>
      <c r="E247" s="479"/>
      <c r="F247" s="479" t="s">
        <v>2071</v>
      </c>
      <c r="G247" s="479" t="s">
        <v>2071</v>
      </c>
    </row>
    <row r="248" spans="1:7" x14ac:dyDescent="0.25">
      <c r="A248" s="400" t="s">
        <v>2046</v>
      </c>
      <c r="B248" s="400" t="s">
        <v>819</v>
      </c>
      <c r="C248" s="479" t="s">
        <v>466</v>
      </c>
      <c r="D248" s="479" t="s">
        <v>466</v>
      </c>
      <c r="E248" s="479"/>
      <c r="F248" s="479" t="s">
        <v>2071</v>
      </c>
      <c r="G248" s="479" t="s">
        <v>2071</v>
      </c>
    </row>
    <row r="249" spans="1:7" x14ac:dyDescent="0.25">
      <c r="A249" s="400" t="s">
        <v>2047</v>
      </c>
      <c r="B249" s="400" t="s">
        <v>821</v>
      </c>
      <c r="C249" s="479" t="s">
        <v>466</v>
      </c>
      <c r="D249" s="479" t="s">
        <v>466</v>
      </c>
      <c r="E249" s="479"/>
      <c r="F249" s="479" t="s">
        <v>2071</v>
      </c>
      <c r="G249" s="479" t="s">
        <v>2071</v>
      </c>
    </row>
    <row r="250" spans="1:7" x14ac:dyDescent="0.25">
      <c r="A250" s="400" t="s">
        <v>2048</v>
      </c>
      <c r="B250" s="400" t="s">
        <v>823</v>
      </c>
      <c r="C250" s="479" t="s">
        <v>466</v>
      </c>
      <c r="D250" s="479" t="s">
        <v>466</v>
      </c>
      <c r="E250" s="479"/>
      <c r="F250" s="479" t="s">
        <v>2071</v>
      </c>
      <c r="G250" s="479" t="s">
        <v>2071</v>
      </c>
    </row>
    <row r="251" spans="1:7" x14ac:dyDescent="0.25">
      <c r="A251" s="400" t="s">
        <v>2049</v>
      </c>
      <c r="B251" s="400" t="s">
        <v>825</v>
      </c>
      <c r="C251" s="479" t="s">
        <v>466</v>
      </c>
      <c r="D251" s="479" t="s">
        <v>466</v>
      </c>
      <c r="E251" s="479"/>
      <c r="F251" s="479" t="s">
        <v>2071</v>
      </c>
      <c r="G251" s="479" t="s">
        <v>2071</v>
      </c>
    </row>
    <row r="252" spans="1:7" x14ac:dyDescent="0.25">
      <c r="A252" s="400" t="s">
        <v>2050</v>
      </c>
      <c r="B252" s="477" t="s">
        <v>10</v>
      </c>
      <c r="C252" s="479">
        <v>0</v>
      </c>
      <c r="D252" s="479">
        <v>0</v>
      </c>
      <c r="E252" s="479"/>
      <c r="F252" s="479">
        <v>0</v>
      </c>
      <c r="G252" s="479">
        <v>0</v>
      </c>
    </row>
    <row r="253" spans="1:7" x14ac:dyDescent="0.25">
      <c r="A253" s="400" t="s">
        <v>2051</v>
      </c>
      <c r="B253" s="403" t="s">
        <v>827</v>
      </c>
      <c r="C253" s="479" t="s">
        <v>466</v>
      </c>
      <c r="D253" s="479"/>
      <c r="E253" s="479"/>
      <c r="F253" s="479" t="s">
        <v>2071</v>
      </c>
      <c r="G253" s="479" t="s">
        <v>2071</v>
      </c>
    </row>
    <row r="254" spans="1:7" x14ac:dyDescent="0.25">
      <c r="A254" s="400" t="s">
        <v>2052</v>
      </c>
      <c r="B254" s="403" t="s">
        <v>828</v>
      </c>
      <c r="C254" s="479" t="s">
        <v>466</v>
      </c>
      <c r="D254" s="479"/>
      <c r="E254" s="479"/>
      <c r="F254" s="479" t="s">
        <v>2071</v>
      </c>
      <c r="G254" s="479" t="s">
        <v>2071</v>
      </c>
    </row>
    <row r="255" spans="1:7" x14ac:dyDescent="0.25">
      <c r="A255" s="400" t="s">
        <v>2053</v>
      </c>
      <c r="B255" s="403" t="s">
        <v>829</v>
      </c>
      <c r="C255" s="479" t="s">
        <v>466</v>
      </c>
      <c r="D255" s="479"/>
      <c r="E255" s="479"/>
      <c r="F255" s="479" t="s">
        <v>2071</v>
      </c>
      <c r="G255" s="479" t="s">
        <v>2071</v>
      </c>
    </row>
    <row r="256" spans="1:7" x14ac:dyDescent="0.25">
      <c r="A256" s="400" t="s">
        <v>2054</v>
      </c>
      <c r="B256" s="403" t="s">
        <v>830</v>
      </c>
      <c r="C256" s="479" t="s">
        <v>466</v>
      </c>
      <c r="D256" s="479"/>
      <c r="E256" s="479"/>
      <c r="F256" s="479" t="s">
        <v>2071</v>
      </c>
      <c r="G256" s="479" t="s">
        <v>2071</v>
      </c>
    </row>
    <row r="257" spans="1:7" x14ac:dyDescent="0.25">
      <c r="A257" s="400" t="s">
        <v>2055</v>
      </c>
      <c r="B257" s="403" t="s">
        <v>831</v>
      </c>
      <c r="C257" s="479" t="s">
        <v>466</v>
      </c>
      <c r="D257" s="479"/>
      <c r="E257" s="479"/>
      <c r="F257" s="479" t="s">
        <v>2071</v>
      </c>
      <c r="G257" s="479" t="s">
        <v>2071</v>
      </c>
    </row>
    <row r="258" spans="1:7" x14ac:dyDescent="0.25">
      <c r="A258" s="400" t="s">
        <v>2056</v>
      </c>
      <c r="B258" s="403" t="s">
        <v>832</v>
      </c>
      <c r="C258" s="479" t="s">
        <v>466</v>
      </c>
      <c r="D258" s="479"/>
      <c r="E258" s="479"/>
      <c r="F258" s="479" t="s">
        <v>2071</v>
      </c>
      <c r="G258" s="479" t="s">
        <v>2071</v>
      </c>
    </row>
    <row r="259" spans="1:7" x14ac:dyDescent="0.25">
      <c r="A259" s="400" t="s">
        <v>2057</v>
      </c>
      <c r="B259" s="403"/>
      <c r="C259" s="400"/>
      <c r="D259" s="400"/>
      <c r="E259" s="400"/>
      <c r="F259" s="421"/>
      <c r="G259" s="421"/>
    </row>
    <row r="260" spans="1:7" x14ac:dyDescent="0.25">
      <c r="A260" s="400" t="s">
        <v>2058</v>
      </c>
      <c r="B260" s="403"/>
      <c r="C260" s="400"/>
      <c r="D260" s="400"/>
      <c r="E260" s="400"/>
      <c r="F260" s="421"/>
      <c r="G260" s="421"/>
    </row>
    <row r="261" spans="1:7" x14ac:dyDescent="0.25">
      <c r="A261" s="400" t="s">
        <v>2059</v>
      </c>
      <c r="B261" s="403"/>
      <c r="C261" s="400"/>
      <c r="D261" s="400"/>
      <c r="E261" s="400"/>
      <c r="F261" s="421"/>
      <c r="G261" s="421"/>
    </row>
    <row r="262" spans="1:7" x14ac:dyDescent="0.25">
      <c r="A262" s="402"/>
      <c r="B262" s="402" t="s">
        <v>833</v>
      </c>
      <c r="C262" s="402" t="s">
        <v>793</v>
      </c>
      <c r="D262" s="402" t="s">
        <v>794</v>
      </c>
      <c r="E262" s="402"/>
      <c r="F262" s="402" t="s">
        <v>702</v>
      </c>
      <c r="G262" s="402" t="s">
        <v>795</v>
      </c>
    </row>
    <row r="263" spans="1:7" x14ac:dyDescent="0.25">
      <c r="A263" s="400" t="s">
        <v>2060</v>
      </c>
      <c r="B263" s="400" t="s">
        <v>808</v>
      </c>
      <c r="C263" s="467">
        <v>0</v>
      </c>
      <c r="D263" s="400"/>
      <c r="E263" s="400"/>
      <c r="F263" s="406"/>
      <c r="G263" s="406"/>
    </row>
    <row r="264" spans="1:7" x14ac:dyDescent="0.25">
      <c r="A264" s="400"/>
      <c r="B264" s="400"/>
      <c r="C264" s="400"/>
      <c r="D264" s="400"/>
      <c r="E264" s="400"/>
      <c r="F264" s="406"/>
      <c r="G264" s="406"/>
    </row>
    <row r="265" spans="1:7" x14ac:dyDescent="0.25">
      <c r="A265" s="400"/>
      <c r="B265" s="401" t="s">
        <v>809</v>
      </c>
      <c r="C265" s="400"/>
      <c r="D265" s="400"/>
      <c r="E265" s="400"/>
      <c r="F265" s="406"/>
      <c r="G265" s="406"/>
    </row>
    <row r="266" spans="1:7" x14ac:dyDescent="0.25">
      <c r="A266" s="400" t="s">
        <v>2061</v>
      </c>
      <c r="B266" s="400" t="s">
        <v>811</v>
      </c>
      <c r="C266" s="451">
        <v>26051.518115999999</v>
      </c>
      <c r="D266" s="400" t="s">
        <v>466</v>
      </c>
      <c r="E266" s="400"/>
      <c r="F266" s="448">
        <f>IF($C$274=0,"",IF(C266="[for completion]","",IF(C266="","",C266/$C$274)))</f>
        <v>1</v>
      </c>
      <c r="G266" s="448" t="str">
        <f>IF($D$274=0,"",IF(D266="[for completion]","",IF(D266="","",D266/$D$274)))</f>
        <v/>
      </c>
    </row>
    <row r="267" spans="1:7" x14ac:dyDescent="0.25">
      <c r="A267" s="400" t="s">
        <v>2062</v>
      </c>
      <c r="B267" s="400" t="s">
        <v>813</v>
      </c>
      <c r="C267" s="451">
        <v>0</v>
      </c>
      <c r="D267" s="400" t="s">
        <v>466</v>
      </c>
      <c r="E267" s="400"/>
      <c r="F267" s="448">
        <f t="shared" ref="F267:F273" si="0">IF($C$274=0,"",IF(C267="[for completion]","",IF(C267="","",C267/$C$274)))</f>
        <v>0</v>
      </c>
      <c r="G267" s="448" t="str">
        <f t="shared" ref="G267:G273" si="1">IF($D$274=0,"",IF(D267="[for completion]","",IF(D267="","",D267/$D$274)))</f>
        <v/>
      </c>
    </row>
    <row r="268" spans="1:7" x14ac:dyDescent="0.25">
      <c r="A268" s="400" t="s">
        <v>2063</v>
      </c>
      <c r="B268" s="400" t="s">
        <v>815</v>
      </c>
      <c r="C268" s="451">
        <v>0</v>
      </c>
      <c r="D268" s="400" t="s">
        <v>466</v>
      </c>
      <c r="E268" s="400"/>
      <c r="F268" s="448">
        <f t="shared" si="0"/>
        <v>0</v>
      </c>
      <c r="G268" s="448" t="str">
        <f t="shared" si="1"/>
        <v/>
      </c>
    </row>
    <row r="269" spans="1:7" x14ac:dyDescent="0.25">
      <c r="A269" s="400" t="s">
        <v>2064</v>
      </c>
      <c r="B269" s="400" t="s">
        <v>817</v>
      </c>
      <c r="C269" s="451">
        <v>0</v>
      </c>
      <c r="D269" s="400" t="s">
        <v>466</v>
      </c>
      <c r="E269" s="400"/>
      <c r="F269" s="448">
        <f t="shared" si="0"/>
        <v>0</v>
      </c>
      <c r="G269" s="448" t="str">
        <f t="shared" si="1"/>
        <v/>
      </c>
    </row>
    <row r="270" spans="1:7" x14ac:dyDescent="0.25">
      <c r="A270" s="400" t="s">
        <v>2065</v>
      </c>
      <c r="B270" s="400" t="s">
        <v>819</v>
      </c>
      <c r="C270" s="451">
        <v>0</v>
      </c>
      <c r="D270" s="400" t="s">
        <v>466</v>
      </c>
      <c r="E270" s="400"/>
      <c r="F270" s="448">
        <f t="shared" si="0"/>
        <v>0</v>
      </c>
      <c r="G270" s="448" t="str">
        <f t="shared" si="1"/>
        <v/>
      </c>
    </row>
    <row r="271" spans="1:7" x14ac:dyDescent="0.25">
      <c r="A271" s="400" t="s">
        <v>2066</v>
      </c>
      <c r="B271" s="400" t="s">
        <v>821</v>
      </c>
      <c r="C271" s="451">
        <v>0</v>
      </c>
      <c r="D271" s="400" t="s">
        <v>466</v>
      </c>
      <c r="E271" s="400"/>
      <c r="F271" s="448">
        <f t="shared" si="0"/>
        <v>0</v>
      </c>
      <c r="G271" s="448" t="str">
        <f t="shared" si="1"/>
        <v/>
      </c>
    </row>
    <row r="272" spans="1:7" x14ac:dyDescent="0.25">
      <c r="A272" s="400" t="s">
        <v>2067</v>
      </c>
      <c r="B272" s="400" t="s">
        <v>823</v>
      </c>
      <c r="C272" s="451">
        <v>0</v>
      </c>
      <c r="D272" s="400" t="s">
        <v>466</v>
      </c>
      <c r="E272" s="400"/>
      <c r="F272" s="448">
        <f t="shared" si="0"/>
        <v>0</v>
      </c>
      <c r="G272" s="448" t="str">
        <f t="shared" si="1"/>
        <v/>
      </c>
    </row>
    <row r="273" spans="1:7" x14ac:dyDescent="0.25">
      <c r="A273" s="400" t="s">
        <v>2068</v>
      </c>
      <c r="B273" s="400" t="s">
        <v>825</v>
      </c>
      <c r="C273" s="451">
        <v>0</v>
      </c>
      <c r="D273" s="400" t="s">
        <v>466</v>
      </c>
      <c r="E273" s="400"/>
      <c r="F273" s="448">
        <f t="shared" si="0"/>
        <v>0</v>
      </c>
      <c r="G273" s="448" t="str">
        <f t="shared" si="1"/>
        <v/>
      </c>
    </row>
    <row r="274" spans="1:7" x14ac:dyDescent="0.25">
      <c r="A274" s="400" t="s">
        <v>2069</v>
      </c>
      <c r="B274" s="477" t="s">
        <v>10</v>
      </c>
      <c r="C274" s="431">
        <v>26051.518115999999</v>
      </c>
      <c r="D274" s="431">
        <v>0</v>
      </c>
      <c r="E274" s="400"/>
      <c r="F274" s="478">
        <f>SUM(F266:F273)</f>
        <v>1</v>
      </c>
      <c r="G274" s="478">
        <f>SUM(G266:G273)</f>
        <v>0</v>
      </c>
    </row>
    <row r="275" spans="1:7" x14ac:dyDescent="0.25">
      <c r="A275" s="400" t="s">
        <v>2070</v>
      </c>
      <c r="B275" s="403" t="s">
        <v>827</v>
      </c>
      <c r="C275" s="451">
        <v>0</v>
      </c>
      <c r="D275" s="451"/>
      <c r="E275" s="400"/>
      <c r="F275" s="421" t="s">
        <v>2071</v>
      </c>
      <c r="G275" s="421" t="s">
        <v>2071</v>
      </c>
    </row>
    <row r="276" spans="1:7" x14ac:dyDescent="0.25">
      <c r="A276" s="400" t="s">
        <v>2072</v>
      </c>
      <c r="B276" s="403" t="s">
        <v>828</v>
      </c>
      <c r="C276" s="451">
        <v>0</v>
      </c>
      <c r="D276" s="451"/>
      <c r="E276" s="400"/>
      <c r="F276" s="421" t="s">
        <v>2071</v>
      </c>
      <c r="G276" s="421" t="s">
        <v>2071</v>
      </c>
    </row>
    <row r="277" spans="1:7" x14ac:dyDescent="0.25">
      <c r="A277" s="400" t="s">
        <v>2073</v>
      </c>
      <c r="B277" s="403" t="s">
        <v>829</v>
      </c>
      <c r="C277" s="451">
        <v>0</v>
      </c>
      <c r="D277" s="451"/>
      <c r="E277" s="400"/>
      <c r="F277" s="421" t="s">
        <v>2071</v>
      </c>
      <c r="G277" s="421" t="s">
        <v>2071</v>
      </c>
    </row>
    <row r="278" spans="1:7" x14ac:dyDescent="0.25">
      <c r="A278" s="400" t="s">
        <v>2074</v>
      </c>
      <c r="B278" s="403" t="s">
        <v>830</v>
      </c>
      <c r="C278" s="451">
        <v>0</v>
      </c>
      <c r="D278" s="451"/>
      <c r="E278" s="400"/>
      <c r="F278" s="421" t="s">
        <v>2071</v>
      </c>
      <c r="G278" s="421" t="s">
        <v>2071</v>
      </c>
    </row>
    <row r="279" spans="1:7" x14ac:dyDescent="0.25">
      <c r="A279" s="400" t="s">
        <v>2075</v>
      </c>
      <c r="B279" s="403" t="s">
        <v>831</v>
      </c>
      <c r="C279" s="451">
        <v>0</v>
      </c>
      <c r="D279" s="451"/>
      <c r="E279" s="400"/>
      <c r="F279" s="421" t="s">
        <v>2071</v>
      </c>
      <c r="G279" s="421" t="s">
        <v>2071</v>
      </c>
    </row>
    <row r="280" spans="1:7" x14ac:dyDescent="0.25">
      <c r="A280" s="400" t="s">
        <v>2076</v>
      </c>
      <c r="B280" s="403" t="s">
        <v>832</v>
      </c>
      <c r="C280" s="451">
        <v>0</v>
      </c>
      <c r="D280" s="451"/>
      <c r="E280" s="400"/>
      <c r="F280" s="421" t="s">
        <v>2071</v>
      </c>
      <c r="G280" s="421" t="s">
        <v>2071</v>
      </c>
    </row>
    <row r="281" spans="1:7" x14ac:dyDescent="0.25">
      <c r="A281" s="400" t="s">
        <v>2077</v>
      </c>
      <c r="B281" s="403"/>
      <c r="C281" s="400"/>
      <c r="D281" s="400"/>
      <c r="E281" s="400"/>
      <c r="F281" s="480"/>
      <c r="G281" s="480"/>
    </row>
    <row r="282" spans="1:7" x14ac:dyDescent="0.25">
      <c r="A282" s="400" t="s">
        <v>2078</v>
      </c>
      <c r="B282" s="403"/>
      <c r="C282" s="400"/>
      <c r="D282" s="400"/>
      <c r="E282" s="400"/>
      <c r="F282" s="480"/>
      <c r="G282" s="480"/>
    </row>
    <row r="283" spans="1:7" x14ac:dyDescent="0.25">
      <c r="A283" s="400" t="s">
        <v>2079</v>
      </c>
      <c r="B283" s="403"/>
      <c r="C283" s="400"/>
      <c r="D283" s="400"/>
      <c r="E283" s="400"/>
      <c r="F283" s="480"/>
      <c r="G283" s="480"/>
    </row>
    <row r="284" spans="1:7" x14ac:dyDescent="0.25">
      <c r="A284" s="402"/>
      <c r="B284" s="402" t="s">
        <v>850</v>
      </c>
      <c r="C284" s="402" t="s">
        <v>702</v>
      </c>
      <c r="D284" s="402"/>
      <c r="E284" s="402"/>
      <c r="F284" s="402"/>
      <c r="G284" s="402"/>
    </row>
    <row r="285" spans="1:7" x14ac:dyDescent="0.25">
      <c r="A285" s="400" t="s">
        <v>2080</v>
      </c>
      <c r="B285" s="400" t="s">
        <v>852</v>
      </c>
      <c r="C285" s="461">
        <v>0</v>
      </c>
      <c r="D285" s="400"/>
      <c r="E285" s="453"/>
      <c r="F285" s="453"/>
      <c r="G285" s="453"/>
    </row>
    <row r="286" spans="1:7" x14ac:dyDescent="0.25">
      <c r="A286" s="400" t="s">
        <v>2081</v>
      </c>
      <c r="B286" s="400" t="s">
        <v>854</v>
      </c>
      <c r="C286" s="461">
        <v>0</v>
      </c>
      <c r="D286" s="400"/>
      <c r="E286" s="453"/>
      <c r="F286" s="453"/>
      <c r="G286" s="404"/>
    </row>
    <row r="287" spans="1:7" x14ac:dyDescent="0.25">
      <c r="A287" s="400" t="s">
        <v>2082</v>
      </c>
      <c r="B287" s="400" t="s">
        <v>856</v>
      </c>
      <c r="C287" s="461">
        <v>0</v>
      </c>
      <c r="D287" s="400"/>
      <c r="E287" s="453"/>
      <c r="F287" s="453"/>
      <c r="G287" s="404"/>
    </row>
    <row r="288" spans="1:7" x14ac:dyDescent="0.25">
      <c r="A288" s="400" t="s">
        <v>2083</v>
      </c>
      <c r="B288" s="400" t="s">
        <v>2084</v>
      </c>
      <c r="C288" s="461">
        <v>0.99945870744383625</v>
      </c>
      <c r="D288" s="400"/>
      <c r="E288" s="453"/>
      <c r="F288" s="453"/>
      <c r="G288" s="404"/>
    </row>
    <row r="289" spans="1:7" x14ac:dyDescent="0.25">
      <c r="A289" s="400" t="s">
        <v>2085</v>
      </c>
      <c r="B289" s="401" t="s">
        <v>2086</v>
      </c>
      <c r="C289" s="461">
        <v>0</v>
      </c>
      <c r="D289" s="405"/>
      <c r="E289" s="405"/>
      <c r="F289" s="437"/>
      <c r="G289" s="437"/>
    </row>
    <row r="290" spans="1:7" x14ac:dyDescent="0.25">
      <c r="A290" s="400" t="s">
        <v>2087</v>
      </c>
      <c r="B290" s="400" t="s">
        <v>9</v>
      </c>
      <c r="C290" s="406">
        <v>5.4129255616375271E-4</v>
      </c>
      <c r="D290" s="400"/>
      <c r="E290" s="453"/>
      <c r="F290" s="453"/>
      <c r="G290" s="404"/>
    </row>
    <row r="291" spans="1:7" x14ac:dyDescent="0.25">
      <c r="A291" s="400" t="s">
        <v>2088</v>
      </c>
      <c r="B291" s="403" t="s">
        <v>684</v>
      </c>
      <c r="C291" s="406">
        <v>0</v>
      </c>
      <c r="D291" s="400"/>
      <c r="E291" s="453"/>
      <c r="F291" s="453"/>
      <c r="G291" s="404"/>
    </row>
    <row r="292" spans="1:7" x14ac:dyDescent="0.25">
      <c r="A292" s="400" t="s">
        <v>2089</v>
      </c>
      <c r="B292" s="403" t="s">
        <v>862</v>
      </c>
      <c r="C292" s="461">
        <v>0</v>
      </c>
      <c r="D292" s="400"/>
      <c r="E292" s="453"/>
      <c r="F292" s="453"/>
      <c r="G292" s="404"/>
    </row>
    <row r="293" spans="1:7" x14ac:dyDescent="0.25">
      <c r="A293" s="400" t="s">
        <v>2090</v>
      </c>
      <c r="B293" s="403" t="s">
        <v>864</v>
      </c>
      <c r="C293" s="461">
        <v>0</v>
      </c>
      <c r="D293" s="400"/>
      <c r="E293" s="453"/>
      <c r="F293" s="453"/>
      <c r="G293" s="404"/>
    </row>
    <row r="294" spans="1:7" x14ac:dyDescent="0.25">
      <c r="A294" s="400" t="s">
        <v>2091</v>
      </c>
      <c r="B294" s="403" t="s">
        <v>866</v>
      </c>
      <c r="C294" s="461">
        <v>0</v>
      </c>
      <c r="D294" s="400"/>
      <c r="E294" s="453"/>
      <c r="F294" s="453"/>
      <c r="G294" s="404"/>
    </row>
    <row r="295" spans="1:7" x14ac:dyDescent="0.25">
      <c r="A295" s="400" t="s">
        <v>2092</v>
      </c>
      <c r="B295" s="403" t="s">
        <v>1786</v>
      </c>
      <c r="C295" s="461"/>
      <c r="D295" s="400"/>
      <c r="E295" s="453"/>
      <c r="F295" s="453"/>
      <c r="G295" s="404"/>
    </row>
    <row r="296" spans="1:7" x14ac:dyDescent="0.25">
      <c r="A296" s="400" t="s">
        <v>2093</v>
      </c>
      <c r="B296" s="403" t="s">
        <v>1786</v>
      </c>
      <c r="C296" s="461"/>
      <c r="D296" s="400"/>
      <c r="E296" s="453"/>
      <c r="F296" s="453"/>
      <c r="G296" s="404"/>
    </row>
    <row r="297" spans="1:7" x14ac:dyDescent="0.25">
      <c r="A297" s="400" t="s">
        <v>2094</v>
      </c>
      <c r="B297" s="403" t="s">
        <v>1786</v>
      </c>
      <c r="C297" s="461"/>
      <c r="D297" s="400"/>
      <c r="E297" s="453"/>
      <c r="F297" s="453"/>
      <c r="G297" s="404"/>
    </row>
    <row r="298" spans="1:7" x14ac:dyDescent="0.25">
      <c r="A298" s="400" t="s">
        <v>2095</v>
      </c>
      <c r="B298" s="403" t="s">
        <v>1786</v>
      </c>
      <c r="C298" s="461"/>
      <c r="D298" s="400"/>
      <c r="E298" s="453"/>
      <c r="F298" s="453"/>
      <c r="G298" s="404"/>
    </row>
    <row r="299" spans="1:7" x14ac:dyDescent="0.25">
      <c r="A299" s="400" t="s">
        <v>2096</v>
      </c>
      <c r="B299" s="403" t="s">
        <v>1786</v>
      </c>
      <c r="C299" s="461"/>
      <c r="D299" s="400"/>
      <c r="E299" s="453"/>
      <c r="F299" s="453"/>
      <c r="G299" s="404"/>
    </row>
    <row r="300" spans="1:7" x14ac:dyDescent="0.25">
      <c r="A300" s="400" t="s">
        <v>2097</v>
      </c>
      <c r="B300" s="403" t="s">
        <v>1786</v>
      </c>
      <c r="C300" s="461"/>
      <c r="D300" s="400"/>
      <c r="E300" s="453"/>
      <c r="F300" s="453"/>
      <c r="G300" s="404"/>
    </row>
    <row r="301" spans="1:7" x14ac:dyDescent="0.25">
      <c r="A301" s="402"/>
      <c r="B301" s="402" t="s">
        <v>867</v>
      </c>
      <c r="C301" s="402" t="s">
        <v>702</v>
      </c>
      <c r="D301" s="402"/>
      <c r="E301" s="402"/>
      <c r="F301" s="402"/>
      <c r="G301" s="402"/>
    </row>
    <row r="302" spans="1:7" x14ac:dyDescent="0.25">
      <c r="A302" s="400" t="s">
        <v>2098</v>
      </c>
      <c r="B302" s="400" t="s">
        <v>2099</v>
      </c>
      <c r="C302" s="464">
        <v>1</v>
      </c>
      <c r="D302" s="400"/>
      <c r="E302" s="404"/>
      <c r="F302" s="404"/>
      <c r="G302" s="404"/>
    </row>
    <row r="303" spans="1:7" x14ac:dyDescent="0.25">
      <c r="A303" s="400" t="s">
        <v>2100</v>
      </c>
      <c r="B303" s="400" t="s">
        <v>870</v>
      </c>
      <c r="C303" s="464">
        <v>0</v>
      </c>
      <c r="D303" s="400"/>
      <c r="E303" s="404"/>
      <c r="F303" s="404"/>
      <c r="G303" s="404"/>
    </row>
    <row r="304" spans="1:7" x14ac:dyDescent="0.25">
      <c r="A304" s="400" t="s">
        <v>2101</v>
      </c>
      <c r="B304" s="400" t="s">
        <v>9</v>
      </c>
      <c r="C304" s="464">
        <v>0</v>
      </c>
      <c r="D304" s="400"/>
      <c r="E304" s="404"/>
      <c r="F304" s="404"/>
      <c r="G304" s="404"/>
    </row>
    <row r="305" spans="1:7" x14ac:dyDescent="0.25">
      <c r="A305" s="400" t="s">
        <v>2102</v>
      </c>
      <c r="B305" s="400"/>
      <c r="C305" s="429"/>
      <c r="D305" s="400"/>
      <c r="E305" s="404"/>
      <c r="F305" s="404"/>
      <c r="G305" s="404"/>
    </row>
    <row r="306" spans="1:7" x14ac:dyDescent="0.25">
      <c r="A306" s="400" t="s">
        <v>2103</v>
      </c>
      <c r="B306" s="400"/>
      <c r="C306" s="429"/>
      <c r="D306" s="400"/>
      <c r="E306" s="404"/>
      <c r="F306" s="404"/>
      <c r="G306" s="404"/>
    </row>
    <row r="307" spans="1:7" x14ac:dyDescent="0.25">
      <c r="A307" s="400" t="s">
        <v>2104</v>
      </c>
      <c r="B307" s="400"/>
      <c r="C307" s="429"/>
      <c r="D307" s="400"/>
      <c r="E307" s="404"/>
      <c r="F307" s="404"/>
      <c r="G307" s="404"/>
    </row>
    <row r="308" spans="1:7" x14ac:dyDescent="0.25">
      <c r="A308" s="402"/>
      <c r="B308" s="402" t="s">
        <v>2105</v>
      </c>
      <c r="C308" s="402" t="s">
        <v>457</v>
      </c>
      <c r="D308" s="402" t="s">
        <v>1627</v>
      </c>
      <c r="E308" s="402"/>
      <c r="F308" s="402" t="s">
        <v>702</v>
      </c>
      <c r="G308" s="402" t="s">
        <v>1628</v>
      </c>
    </row>
    <row r="309" spans="1:7" x14ac:dyDescent="0.25">
      <c r="A309" s="400" t="s">
        <v>2106</v>
      </c>
      <c r="B309" s="401" t="s">
        <v>159</v>
      </c>
      <c r="C309" s="451">
        <v>9139.2831912000001</v>
      </c>
      <c r="D309" s="451">
        <v>146</v>
      </c>
      <c r="E309" s="423"/>
      <c r="F309" s="448">
        <f>IF($C$327=0,"",IF(C309="[for completion]","",IF(C309="","",C309/$C$327)))</f>
        <v>0.35081576246364499</v>
      </c>
      <c r="G309" s="448">
        <f>IF($D$327=0,"",IF(D309="[for completion]","",IF(D309="","",D309/$D$327)))</f>
        <v>0.27915869980879543</v>
      </c>
    </row>
    <row r="310" spans="1:7" x14ac:dyDescent="0.25">
      <c r="A310" s="400" t="s">
        <v>2107</v>
      </c>
      <c r="B310" s="401" t="s">
        <v>1708</v>
      </c>
      <c r="C310" s="451">
        <v>2113.0866498999999</v>
      </c>
      <c r="D310" s="451">
        <v>69</v>
      </c>
      <c r="E310" s="423"/>
      <c r="F310" s="448">
        <f t="shared" ref="F310:F322" si="2">IF($C$327=0,"",IF(C310="[for completion]","",IF(C310="","",C310/$C$327)))</f>
        <v>8.1111843098395503E-2</v>
      </c>
      <c r="G310" s="448">
        <f t="shared" ref="G310:G322" si="3">IF($D$327=0,"",IF(D310="[for completion]","",IF(D310="","",D310/$D$327)))</f>
        <v>0.13193116634799235</v>
      </c>
    </row>
    <row r="311" spans="1:7" x14ac:dyDescent="0.25">
      <c r="A311" s="400" t="s">
        <v>2108</v>
      </c>
      <c r="B311" s="401" t="s">
        <v>1709</v>
      </c>
      <c r="C311" s="451">
        <v>5619.1388349999997</v>
      </c>
      <c r="D311" s="451">
        <v>127</v>
      </c>
      <c r="E311" s="423"/>
      <c r="F311" s="448">
        <f t="shared" si="2"/>
        <v>0.21569333541253038</v>
      </c>
      <c r="G311" s="448">
        <f t="shared" si="3"/>
        <v>0.24282982791586999</v>
      </c>
    </row>
    <row r="312" spans="1:7" x14ac:dyDescent="0.25">
      <c r="A312" s="400" t="s">
        <v>2109</v>
      </c>
      <c r="B312" s="401" t="s">
        <v>1710</v>
      </c>
      <c r="C312" s="451">
        <v>2111.7229042999998</v>
      </c>
      <c r="D312" s="451">
        <v>51</v>
      </c>
      <c r="E312" s="423"/>
      <c r="F312" s="448">
        <f t="shared" si="2"/>
        <v>8.1059495070387011E-2</v>
      </c>
      <c r="G312" s="448">
        <f t="shared" si="3"/>
        <v>9.7514340344168254E-2</v>
      </c>
    </row>
    <row r="313" spans="1:7" x14ac:dyDescent="0.25">
      <c r="A313" s="400" t="s">
        <v>2110</v>
      </c>
      <c r="B313" s="401" t="s">
        <v>1711</v>
      </c>
      <c r="C313" s="451">
        <v>942.35883812999998</v>
      </c>
      <c r="D313" s="451">
        <v>16</v>
      </c>
      <c r="E313" s="423"/>
      <c r="F313" s="448">
        <f t="shared" si="2"/>
        <v>3.6172895335079676E-2</v>
      </c>
      <c r="G313" s="448">
        <f t="shared" si="3"/>
        <v>3.0592734225621414E-2</v>
      </c>
    </row>
    <row r="314" spans="1:7" x14ac:dyDescent="0.25">
      <c r="A314" s="400" t="s">
        <v>2111</v>
      </c>
      <c r="B314" s="401" t="s">
        <v>1712</v>
      </c>
      <c r="C314" s="451">
        <v>68.155625749999999</v>
      </c>
      <c r="D314" s="451">
        <v>5</v>
      </c>
      <c r="E314" s="423"/>
      <c r="F314" s="448">
        <f t="shared" si="2"/>
        <v>2.6161863368776585E-3</v>
      </c>
      <c r="G314" s="448">
        <f t="shared" si="3"/>
        <v>9.5602294455066923E-3</v>
      </c>
    </row>
    <row r="315" spans="1:7" x14ac:dyDescent="0.25">
      <c r="A315" s="400" t="s">
        <v>2112</v>
      </c>
      <c r="B315" s="401" t="s">
        <v>1713</v>
      </c>
      <c r="C315" s="451">
        <v>373.87516429000004</v>
      </c>
      <c r="D315" s="451">
        <v>2</v>
      </c>
      <c r="E315" s="423"/>
      <c r="F315" s="448">
        <f t="shared" si="2"/>
        <v>1.435137724508953E-2</v>
      </c>
      <c r="G315" s="448">
        <f t="shared" si="3"/>
        <v>3.8240917782026767E-3</v>
      </c>
    </row>
    <row r="316" spans="1:7" x14ac:dyDescent="0.25">
      <c r="A316" s="400" t="s">
        <v>2113</v>
      </c>
      <c r="B316" s="401" t="s">
        <v>1719</v>
      </c>
      <c r="C316" s="451">
        <v>1913.9716925999999</v>
      </c>
      <c r="D316" s="451">
        <v>30</v>
      </c>
      <c r="E316" s="423"/>
      <c r="F316" s="448">
        <f t="shared" si="2"/>
        <v>7.3468720098292487E-2</v>
      </c>
      <c r="G316" s="448">
        <f t="shared" si="3"/>
        <v>5.736137667304015E-2</v>
      </c>
    </row>
    <row r="317" spans="1:7" x14ac:dyDescent="0.25">
      <c r="A317" s="400" t="s">
        <v>2114</v>
      </c>
      <c r="B317" s="401" t="s">
        <v>1714</v>
      </c>
      <c r="C317" s="451">
        <v>307.42350479000004</v>
      </c>
      <c r="D317" s="451">
        <v>9</v>
      </c>
      <c r="E317" s="423"/>
      <c r="F317" s="448">
        <f t="shared" si="2"/>
        <v>1.1800598468815929E-2</v>
      </c>
      <c r="G317" s="448">
        <f t="shared" si="3"/>
        <v>1.7208413001912046E-2</v>
      </c>
    </row>
    <row r="318" spans="1:7" x14ac:dyDescent="0.25">
      <c r="A318" s="400" t="s">
        <v>2115</v>
      </c>
      <c r="B318" s="401" t="s">
        <v>1715</v>
      </c>
      <c r="C318" s="451">
        <v>1527.4007350999998</v>
      </c>
      <c r="D318" s="451">
        <v>35</v>
      </c>
      <c r="E318" s="423"/>
      <c r="F318" s="448">
        <f t="shared" si="2"/>
        <v>5.8630008750312317E-2</v>
      </c>
      <c r="G318" s="448">
        <f t="shared" si="3"/>
        <v>6.6921606118546847E-2</v>
      </c>
    </row>
    <row r="319" spans="1:7" x14ac:dyDescent="0.25">
      <c r="A319" s="400" t="s">
        <v>2116</v>
      </c>
      <c r="B319" s="401" t="s">
        <v>1716</v>
      </c>
      <c r="C319" s="451">
        <v>1920.0573392000001</v>
      </c>
      <c r="D319" s="451">
        <v>33</v>
      </c>
      <c r="E319" s="423"/>
      <c r="F319" s="448">
        <f t="shared" si="2"/>
        <v>7.3702320557693837E-2</v>
      </c>
      <c r="G319" s="448">
        <f t="shared" si="3"/>
        <v>6.3097514340344163E-2</v>
      </c>
    </row>
    <row r="320" spans="1:7" x14ac:dyDescent="0.25">
      <c r="A320" s="400" t="s">
        <v>2117</v>
      </c>
      <c r="B320" s="401" t="s">
        <v>1717</v>
      </c>
      <c r="C320" s="451">
        <v>0</v>
      </c>
      <c r="D320" s="451">
        <v>0</v>
      </c>
      <c r="E320" s="423"/>
      <c r="F320" s="448">
        <f t="shared" si="2"/>
        <v>0</v>
      </c>
      <c r="G320" s="448">
        <f t="shared" si="3"/>
        <v>0</v>
      </c>
    </row>
    <row r="321" spans="1:7" x14ac:dyDescent="0.25">
      <c r="A321" s="400" t="s">
        <v>2118</v>
      </c>
      <c r="B321" s="401" t="s">
        <v>1718</v>
      </c>
      <c r="C321" s="451">
        <v>0</v>
      </c>
      <c r="D321" s="451">
        <v>0</v>
      </c>
      <c r="E321" s="423"/>
      <c r="F321" s="448">
        <f t="shared" si="2"/>
        <v>0</v>
      </c>
      <c r="G321" s="448">
        <f t="shared" si="3"/>
        <v>0</v>
      </c>
    </row>
    <row r="322" spans="1:7" x14ac:dyDescent="0.25">
      <c r="A322" s="400" t="s">
        <v>2119</v>
      </c>
      <c r="B322" s="401" t="s">
        <v>1767</v>
      </c>
      <c r="C322" s="451">
        <v>15.043635740000001</v>
      </c>
      <c r="D322" s="451">
        <v>0</v>
      </c>
      <c r="E322" s="423"/>
      <c r="F322" s="448">
        <f t="shared" si="2"/>
        <v>5.7745716288068016E-4</v>
      </c>
      <c r="G322" s="448">
        <f t="shared" si="3"/>
        <v>0</v>
      </c>
    </row>
    <row r="323" spans="1:7" x14ac:dyDescent="0.25">
      <c r="A323" s="400" t="s">
        <v>2120</v>
      </c>
      <c r="B323" s="401" t="s">
        <v>1630</v>
      </c>
      <c r="C323" s="449" t="s">
        <v>466</v>
      </c>
      <c r="D323" s="451" t="s">
        <v>466</v>
      </c>
      <c r="E323" s="423"/>
      <c r="F323" s="448"/>
      <c r="G323" s="421"/>
    </row>
    <row r="324" spans="1:7" x14ac:dyDescent="0.25">
      <c r="A324" s="400" t="s">
        <v>2121</v>
      </c>
      <c r="B324" s="401" t="s">
        <v>1630</v>
      </c>
      <c r="C324" s="449" t="s">
        <v>466</v>
      </c>
      <c r="D324" s="451" t="s">
        <v>466</v>
      </c>
      <c r="E324" s="423"/>
      <c r="F324" s="421"/>
      <c r="G324" s="421"/>
    </row>
    <row r="325" spans="1:7" x14ac:dyDescent="0.25">
      <c r="A325" s="400" t="s">
        <v>2122</v>
      </c>
      <c r="B325" s="401" t="s">
        <v>1630</v>
      </c>
      <c r="C325" s="449" t="s">
        <v>466</v>
      </c>
      <c r="D325" s="449" t="s">
        <v>466</v>
      </c>
      <c r="E325" s="423"/>
      <c r="F325" s="421"/>
      <c r="G325" s="421"/>
    </row>
    <row r="326" spans="1:7" x14ac:dyDescent="0.25">
      <c r="A326" s="400" t="s">
        <v>2123</v>
      </c>
      <c r="B326" s="401" t="s">
        <v>1648</v>
      </c>
      <c r="C326" s="451">
        <v>0</v>
      </c>
      <c r="D326" s="451">
        <v>0</v>
      </c>
      <c r="E326" s="423"/>
      <c r="F326" s="448">
        <f>IF($C$327=0,"",IF(C326="[for completion]","",IF(C326="","",C326/$C$327)))</f>
        <v>0</v>
      </c>
      <c r="G326" s="448">
        <f t="shared" ref="G326" si="4">IF($D$327=0,"",IF(D326="[for completion]","",IF(D326="","",D326/$D$327)))</f>
        <v>0</v>
      </c>
    </row>
    <row r="327" spans="1:7" x14ac:dyDescent="0.25">
      <c r="A327" s="400" t="s">
        <v>2124</v>
      </c>
      <c r="B327" s="401" t="s">
        <v>10</v>
      </c>
      <c r="C327" s="431">
        <f>+SUM(C309:C326)</f>
        <v>26051.518115999999</v>
      </c>
      <c r="D327" s="422">
        <f>+SUM(D309:D326)</f>
        <v>523</v>
      </c>
      <c r="E327" s="423"/>
      <c r="F327" s="481">
        <f>SUM(F309:F326)</f>
        <v>1</v>
      </c>
      <c r="G327" s="481">
        <f>SUM(G309:G326)</f>
        <v>0.99999999999999989</v>
      </c>
    </row>
    <row r="328" spans="1:7" x14ac:dyDescent="0.25">
      <c r="A328" s="400" t="s">
        <v>2125</v>
      </c>
      <c r="B328" s="401"/>
      <c r="C328" s="400"/>
      <c r="D328" s="400"/>
      <c r="E328" s="423"/>
      <c r="F328" s="423"/>
      <c r="G328" s="423"/>
    </row>
    <row r="329" spans="1:7" x14ac:dyDescent="0.25">
      <c r="A329" s="400" t="s">
        <v>2126</v>
      </c>
      <c r="B329" s="401"/>
      <c r="C329" s="400"/>
      <c r="D329" s="400"/>
      <c r="E329" s="423"/>
      <c r="F329" s="423"/>
      <c r="G329" s="423"/>
    </row>
    <row r="330" spans="1:7" x14ac:dyDescent="0.25">
      <c r="A330" s="400" t="s">
        <v>2127</v>
      </c>
      <c r="B330" s="401"/>
      <c r="C330" s="400"/>
      <c r="D330" s="400"/>
      <c r="E330" s="423"/>
      <c r="F330" s="423"/>
      <c r="G330" s="423"/>
    </row>
    <row r="331" spans="1:7" x14ac:dyDescent="0.25">
      <c r="A331" s="402"/>
      <c r="B331" s="402" t="s">
        <v>2128</v>
      </c>
      <c r="C331" s="402" t="s">
        <v>457</v>
      </c>
      <c r="D331" s="402" t="s">
        <v>1627</v>
      </c>
      <c r="E331" s="402"/>
      <c r="F331" s="402" t="s">
        <v>702</v>
      </c>
      <c r="G331" s="402" t="s">
        <v>1628</v>
      </c>
    </row>
    <row r="332" spans="1:7" x14ac:dyDescent="0.25">
      <c r="A332" s="400" t="s">
        <v>2129</v>
      </c>
      <c r="B332" s="401" t="s">
        <v>1726</v>
      </c>
      <c r="C332" s="451">
        <f>C309</f>
        <v>9139.2831912000001</v>
      </c>
      <c r="D332" s="451">
        <f>D309</f>
        <v>146</v>
      </c>
      <c r="E332" s="423"/>
      <c r="F332" s="448">
        <f>IF($C$350=0,"",IF(C332="[for completion]","",IF(C332="","",C332/$C$350)))</f>
        <v>0.35081576246364499</v>
      </c>
      <c r="G332" s="448">
        <f>IF($D$350=0,"",IF(D332="[for completion]","",IF(D332="","",D332/$D$350)))</f>
        <v>0.27915869980879543</v>
      </c>
    </row>
    <row r="333" spans="1:7" x14ac:dyDescent="0.25">
      <c r="A333" s="400" t="s">
        <v>2130</v>
      </c>
      <c r="B333" s="401" t="s">
        <v>1727</v>
      </c>
      <c r="C333" s="451">
        <f t="shared" ref="C333:D345" si="5">C310</f>
        <v>2113.0866498999999</v>
      </c>
      <c r="D333" s="451">
        <f t="shared" si="5"/>
        <v>69</v>
      </c>
      <c r="E333" s="423"/>
      <c r="F333" s="448">
        <f t="shared" ref="F333:F345" si="6">IF($C$350=0,"",IF(C333="[for completion]","",IF(C333="","",C333/$C$350)))</f>
        <v>8.1111843098395503E-2</v>
      </c>
      <c r="G333" s="448">
        <f t="shared" ref="G333:G345" si="7">IF($D$350=0,"",IF(D333="[for completion]","",IF(D333="","",D333/$D$350)))</f>
        <v>0.13193116634799235</v>
      </c>
    </row>
    <row r="334" spans="1:7" x14ac:dyDescent="0.25">
      <c r="A334" s="400" t="s">
        <v>2131</v>
      </c>
      <c r="B334" s="401" t="s">
        <v>1728</v>
      </c>
      <c r="C334" s="451">
        <f t="shared" si="5"/>
        <v>5619.1388349999997</v>
      </c>
      <c r="D334" s="451">
        <f t="shared" si="5"/>
        <v>127</v>
      </c>
      <c r="E334" s="423"/>
      <c r="F334" s="448">
        <f t="shared" si="6"/>
        <v>0.21569333541253038</v>
      </c>
      <c r="G334" s="448">
        <f t="shared" si="7"/>
        <v>0.24282982791586999</v>
      </c>
    </row>
    <row r="335" spans="1:7" x14ac:dyDescent="0.25">
      <c r="A335" s="400" t="s">
        <v>2132</v>
      </c>
      <c r="B335" s="401" t="s">
        <v>2133</v>
      </c>
      <c r="C335" s="451">
        <f t="shared" si="5"/>
        <v>2111.7229042999998</v>
      </c>
      <c r="D335" s="451">
        <f t="shared" si="5"/>
        <v>51</v>
      </c>
      <c r="E335" s="423"/>
      <c r="F335" s="448">
        <f t="shared" si="6"/>
        <v>8.1059495070387011E-2</v>
      </c>
      <c r="G335" s="448">
        <f t="shared" si="7"/>
        <v>9.7514340344168254E-2</v>
      </c>
    </row>
    <row r="336" spans="1:7" x14ac:dyDescent="0.25">
      <c r="A336" s="400" t="s">
        <v>2134</v>
      </c>
      <c r="B336" s="401" t="s">
        <v>1729</v>
      </c>
      <c r="C336" s="451">
        <f t="shared" si="5"/>
        <v>942.35883812999998</v>
      </c>
      <c r="D336" s="451">
        <f t="shared" si="5"/>
        <v>16</v>
      </c>
      <c r="E336" s="423"/>
      <c r="F336" s="448">
        <f t="shared" si="6"/>
        <v>3.6172895335079676E-2</v>
      </c>
      <c r="G336" s="448">
        <f t="shared" si="7"/>
        <v>3.0592734225621414E-2</v>
      </c>
    </row>
    <row r="337" spans="1:7" x14ac:dyDescent="0.25">
      <c r="A337" s="400" t="s">
        <v>2135</v>
      </c>
      <c r="B337" s="401" t="s">
        <v>1730</v>
      </c>
      <c r="C337" s="451">
        <f t="shared" si="5"/>
        <v>68.155625749999999</v>
      </c>
      <c r="D337" s="451">
        <f t="shared" si="5"/>
        <v>5</v>
      </c>
      <c r="E337" s="423"/>
      <c r="F337" s="448">
        <f t="shared" si="6"/>
        <v>2.6161863368776585E-3</v>
      </c>
      <c r="G337" s="448">
        <f t="shared" si="7"/>
        <v>9.5602294455066923E-3</v>
      </c>
    </row>
    <row r="338" spans="1:7" x14ac:dyDescent="0.25">
      <c r="A338" s="400" t="s">
        <v>2136</v>
      </c>
      <c r="B338" s="401" t="s">
        <v>1720</v>
      </c>
      <c r="C338" s="451">
        <f t="shared" si="5"/>
        <v>373.87516429000004</v>
      </c>
      <c r="D338" s="451">
        <f t="shared" si="5"/>
        <v>2</v>
      </c>
      <c r="E338" s="423"/>
      <c r="F338" s="448">
        <f t="shared" si="6"/>
        <v>1.435137724508953E-2</v>
      </c>
      <c r="G338" s="448">
        <f t="shared" si="7"/>
        <v>3.8240917782026767E-3</v>
      </c>
    </row>
    <row r="339" spans="1:7" x14ac:dyDescent="0.25">
      <c r="A339" s="400" t="s">
        <v>2137</v>
      </c>
      <c r="B339" s="401" t="s">
        <v>2138</v>
      </c>
      <c r="C339" s="451">
        <f t="shared" si="5"/>
        <v>1913.9716925999999</v>
      </c>
      <c r="D339" s="451">
        <f t="shared" si="5"/>
        <v>30</v>
      </c>
      <c r="E339" s="423"/>
      <c r="F339" s="448">
        <f t="shared" si="6"/>
        <v>7.3468720098292487E-2</v>
      </c>
      <c r="G339" s="448">
        <f t="shared" si="7"/>
        <v>5.736137667304015E-2</v>
      </c>
    </row>
    <row r="340" spans="1:7" x14ac:dyDescent="0.25">
      <c r="A340" s="400" t="s">
        <v>2139</v>
      </c>
      <c r="B340" s="401" t="s">
        <v>2140</v>
      </c>
      <c r="C340" s="451">
        <f t="shared" si="5"/>
        <v>307.42350479000004</v>
      </c>
      <c r="D340" s="451">
        <f t="shared" si="5"/>
        <v>9</v>
      </c>
      <c r="E340" s="423"/>
      <c r="F340" s="448">
        <f t="shared" si="6"/>
        <v>1.1800598468815929E-2</v>
      </c>
      <c r="G340" s="448">
        <f t="shared" si="7"/>
        <v>1.7208413001912046E-2</v>
      </c>
    </row>
    <row r="341" spans="1:7" x14ac:dyDescent="0.25">
      <c r="A341" s="400" t="s">
        <v>2141</v>
      </c>
      <c r="B341" s="401" t="s">
        <v>2142</v>
      </c>
      <c r="C341" s="451">
        <f t="shared" si="5"/>
        <v>1527.4007350999998</v>
      </c>
      <c r="D341" s="451">
        <f t="shared" si="5"/>
        <v>35</v>
      </c>
      <c r="E341" s="423"/>
      <c r="F341" s="448">
        <f t="shared" si="6"/>
        <v>5.8630008750312317E-2</v>
      </c>
      <c r="G341" s="448">
        <f t="shared" si="7"/>
        <v>6.6921606118546847E-2</v>
      </c>
    </row>
    <row r="342" spans="1:7" x14ac:dyDescent="0.25">
      <c r="A342" s="400" t="s">
        <v>2143</v>
      </c>
      <c r="B342" s="401" t="s">
        <v>2144</v>
      </c>
      <c r="C342" s="451">
        <f t="shared" si="5"/>
        <v>1920.0573392000001</v>
      </c>
      <c r="D342" s="451">
        <f t="shared" si="5"/>
        <v>33</v>
      </c>
      <c r="E342" s="423"/>
      <c r="F342" s="448">
        <f t="shared" si="6"/>
        <v>7.3702320557693837E-2</v>
      </c>
      <c r="G342" s="448">
        <f t="shared" si="7"/>
        <v>6.3097514340344163E-2</v>
      </c>
    </row>
    <row r="343" spans="1:7" x14ac:dyDescent="0.25">
      <c r="A343" s="400" t="s">
        <v>2145</v>
      </c>
      <c r="B343" s="401" t="s">
        <v>2146</v>
      </c>
      <c r="C343" s="451">
        <f t="shared" si="5"/>
        <v>0</v>
      </c>
      <c r="D343" s="451">
        <f t="shared" si="5"/>
        <v>0</v>
      </c>
      <c r="E343" s="423"/>
      <c r="F343" s="448">
        <f t="shared" si="6"/>
        <v>0</v>
      </c>
      <c r="G343" s="448">
        <f t="shared" si="7"/>
        <v>0</v>
      </c>
    </row>
    <row r="344" spans="1:7" x14ac:dyDescent="0.25">
      <c r="A344" s="400" t="s">
        <v>2147</v>
      </c>
      <c r="B344" s="401" t="s">
        <v>2148</v>
      </c>
      <c r="C344" s="451">
        <f t="shared" si="5"/>
        <v>0</v>
      </c>
      <c r="D344" s="451">
        <f t="shared" si="5"/>
        <v>0</v>
      </c>
      <c r="E344" s="423"/>
      <c r="F344" s="448">
        <f t="shared" si="6"/>
        <v>0</v>
      </c>
      <c r="G344" s="448">
        <f t="shared" si="7"/>
        <v>0</v>
      </c>
    </row>
    <row r="345" spans="1:7" x14ac:dyDescent="0.25">
      <c r="A345" s="400" t="s">
        <v>2149</v>
      </c>
      <c r="B345" s="401" t="s">
        <v>1721</v>
      </c>
      <c r="C345" s="451">
        <f t="shared" si="5"/>
        <v>15.043635740000001</v>
      </c>
      <c r="D345" s="451">
        <f t="shared" si="5"/>
        <v>0</v>
      </c>
      <c r="E345" s="423"/>
      <c r="F345" s="448">
        <f t="shared" si="6"/>
        <v>5.7745716288068016E-4</v>
      </c>
      <c r="G345" s="448">
        <f t="shared" si="7"/>
        <v>0</v>
      </c>
    </row>
    <row r="346" spans="1:7" x14ac:dyDescent="0.25">
      <c r="A346" s="400" t="s">
        <v>2150</v>
      </c>
      <c r="B346" s="401" t="s">
        <v>1630</v>
      </c>
      <c r="C346" s="449" t="s">
        <v>466</v>
      </c>
      <c r="D346" s="449" t="s">
        <v>466</v>
      </c>
      <c r="E346" s="423"/>
      <c r="F346" s="421"/>
      <c r="G346" s="421"/>
    </row>
    <row r="347" spans="1:7" x14ac:dyDescent="0.25">
      <c r="A347" s="400" t="s">
        <v>2151</v>
      </c>
      <c r="B347" s="401" t="s">
        <v>1630</v>
      </c>
      <c r="C347" s="449" t="s">
        <v>466</v>
      </c>
      <c r="D347" s="449" t="s">
        <v>466</v>
      </c>
      <c r="E347" s="423"/>
      <c r="F347" s="421"/>
      <c r="G347" s="421"/>
    </row>
    <row r="348" spans="1:7" x14ac:dyDescent="0.25">
      <c r="A348" s="400" t="s">
        <v>2152</v>
      </c>
      <c r="B348" s="401" t="s">
        <v>1630</v>
      </c>
      <c r="C348" s="449" t="s">
        <v>466</v>
      </c>
      <c r="D348" s="449" t="s">
        <v>466</v>
      </c>
      <c r="E348" s="423"/>
      <c r="F348" s="421"/>
      <c r="G348" s="421"/>
    </row>
    <row r="349" spans="1:7" x14ac:dyDescent="0.25">
      <c r="A349" s="400" t="s">
        <v>2153</v>
      </c>
      <c r="B349" s="401" t="s">
        <v>1648</v>
      </c>
      <c r="C349" s="449">
        <v>0</v>
      </c>
      <c r="D349" s="449">
        <v>0</v>
      </c>
      <c r="E349" s="423"/>
      <c r="F349" s="421"/>
      <c r="G349" s="421"/>
    </row>
    <row r="350" spans="1:7" x14ac:dyDescent="0.25">
      <c r="A350" s="400" t="s">
        <v>2154</v>
      </c>
      <c r="B350" s="401" t="s">
        <v>10</v>
      </c>
      <c r="C350" s="431">
        <f>+SUM(C332:C345)</f>
        <v>26051.518115999999</v>
      </c>
      <c r="D350" s="431">
        <f>+SUM(D332:D345)</f>
        <v>523</v>
      </c>
      <c r="E350" s="423"/>
      <c r="F350" s="478">
        <f>SUM(F332:F349)</f>
        <v>1</v>
      </c>
      <c r="G350" s="478">
        <f>SUM(G332:G349)</f>
        <v>0.99999999999999989</v>
      </c>
    </row>
    <row r="351" spans="1:7" x14ac:dyDescent="0.25">
      <c r="A351" s="400" t="s">
        <v>2155</v>
      </c>
      <c r="B351" s="401"/>
      <c r="C351" s="400"/>
      <c r="D351" s="400"/>
      <c r="E351" s="423"/>
      <c r="F351" s="423"/>
      <c r="G351" s="423"/>
    </row>
    <row r="352" spans="1:7" x14ac:dyDescent="0.25">
      <c r="A352" s="400" t="s">
        <v>2156</v>
      </c>
      <c r="B352" s="401"/>
      <c r="C352" s="400"/>
      <c r="D352" s="400"/>
      <c r="E352" s="423"/>
      <c r="F352" s="423"/>
      <c r="G352" s="423"/>
    </row>
    <row r="353" spans="1:7" x14ac:dyDescent="0.25">
      <c r="A353" s="402"/>
      <c r="B353" s="402" t="s">
        <v>2157</v>
      </c>
      <c r="C353" s="402" t="s">
        <v>457</v>
      </c>
      <c r="D353" s="402" t="s">
        <v>1627</v>
      </c>
      <c r="E353" s="402"/>
      <c r="F353" s="402" t="s">
        <v>702</v>
      </c>
      <c r="G353" s="402" t="s">
        <v>2158</v>
      </c>
    </row>
    <row r="354" spans="1:7" x14ac:dyDescent="0.25">
      <c r="A354" s="400" t="s">
        <v>2159</v>
      </c>
      <c r="B354" s="401" t="s">
        <v>1677</v>
      </c>
      <c r="C354" s="451">
        <v>287.13394129</v>
      </c>
      <c r="D354" s="451">
        <v>11</v>
      </c>
      <c r="E354" s="423"/>
      <c r="F354" s="448">
        <f>IF($C$364=0,"",IF(C354="[for completion]","",IF(C354="","",C354/$C$364)))</f>
        <v>1.1021773856428888E-2</v>
      </c>
      <c r="G354" s="448">
        <f>IF($D$364=0,"",IF(D354="[for completion]","",IF(D354="","",D354/$D$364)))</f>
        <v>2.1032504780114723E-2</v>
      </c>
    </row>
    <row r="355" spans="1:7" x14ac:dyDescent="0.25">
      <c r="A355" s="400" t="s">
        <v>2160</v>
      </c>
      <c r="B355" s="401" t="s">
        <v>1679</v>
      </c>
      <c r="C355" s="451">
        <v>517.72384629999999</v>
      </c>
      <c r="D355" s="451">
        <v>18</v>
      </c>
      <c r="E355" s="423"/>
      <c r="F355" s="448">
        <f t="shared" ref="F355:F363" si="8">IF($C$364=0,"",IF(C355="[for completion]","",IF(C355="","",C355/$C$364)))</f>
        <v>1.9873077799033016E-2</v>
      </c>
      <c r="G355" s="448">
        <f t="shared" ref="G355:G363" si="9">IF($D$364=0,"",IF(D355="[for completion]","",IF(D355="","",D355/$D$364)))</f>
        <v>3.4416826003824091E-2</v>
      </c>
    </row>
    <row r="356" spans="1:7" x14ac:dyDescent="0.25">
      <c r="A356" s="400" t="s">
        <v>2161</v>
      </c>
      <c r="B356" s="401" t="s">
        <v>1681</v>
      </c>
      <c r="C356" s="451">
        <v>2028.8836624</v>
      </c>
      <c r="D356" s="451">
        <v>33</v>
      </c>
      <c r="E356" s="423"/>
      <c r="F356" s="448">
        <f t="shared" si="8"/>
        <v>7.7879671095347491E-2</v>
      </c>
      <c r="G356" s="448">
        <f>IF($D$364=0,"",IF(D356="[for completion]","",IF(D356="","",D356/$D$364)))</f>
        <v>6.3097514340344163E-2</v>
      </c>
    </row>
    <row r="357" spans="1:7" x14ac:dyDescent="0.25">
      <c r="A357" s="400" t="s">
        <v>2162</v>
      </c>
      <c r="B357" s="401" t="s">
        <v>1683</v>
      </c>
      <c r="C357" s="451">
        <v>3850.9781489000002</v>
      </c>
      <c r="D357" s="451">
        <v>50</v>
      </c>
      <c r="E357" s="423"/>
      <c r="F357" s="448">
        <f t="shared" si="8"/>
        <v>0.14782164063410624</v>
      </c>
      <c r="G357" s="448">
        <f t="shared" si="9"/>
        <v>9.5602294455066919E-2</v>
      </c>
    </row>
    <row r="358" spans="1:7" x14ac:dyDescent="0.25">
      <c r="A358" s="400" t="s">
        <v>2163</v>
      </c>
      <c r="B358" s="401" t="s">
        <v>1685</v>
      </c>
      <c r="C358" s="451">
        <v>5295.4106543999997</v>
      </c>
      <c r="D358" s="451">
        <v>59</v>
      </c>
      <c r="E358" s="423"/>
      <c r="F358" s="448">
        <f>IF($C$364=0,"",IF(C358="[for completion]","",IF(C358="","",C358/$C$364)))</f>
        <v>0.2032668741546424</v>
      </c>
      <c r="G358" s="448">
        <f t="shared" si="9"/>
        <v>0.11281070745697896</v>
      </c>
    </row>
    <row r="359" spans="1:7" x14ac:dyDescent="0.25">
      <c r="A359" s="400" t="s">
        <v>2164</v>
      </c>
      <c r="B359" s="401" t="s">
        <v>1687</v>
      </c>
      <c r="C359" s="451">
        <v>947.59994648999998</v>
      </c>
      <c r="D359" s="451">
        <v>31</v>
      </c>
      <c r="E359" s="423"/>
      <c r="F359" s="448">
        <f t="shared" si="8"/>
        <v>3.6374077789808952E-2</v>
      </c>
      <c r="G359" s="448">
        <f>IF($D$364=0,"",IF(D359="[for completion]","",IF(D359="","",D359/$D$364)))</f>
        <v>5.9273422562141492E-2</v>
      </c>
    </row>
    <row r="360" spans="1:7" x14ac:dyDescent="0.25">
      <c r="A360" s="400" t="s">
        <v>2165</v>
      </c>
      <c r="B360" s="401" t="s">
        <v>1689</v>
      </c>
      <c r="C360" s="451">
        <v>469.11644712999998</v>
      </c>
      <c r="D360" s="451">
        <v>8</v>
      </c>
      <c r="E360" s="423"/>
      <c r="F360" s="448">
        <f t="shared" si="8"/>
        <v>1.8007259501850857E-2</v>
      </c>
      <c r="G360" s="448">
        <f t="shared" si="9"/>
        <v>1.5296367112810707E-2</v>
      </c>
    </row>
    <row r="361" spans="1:7" x14ac:dyDescent="0.25">
      <c r="A361" s="400" t="s">
        <v>2166</v>
      </c>
      <c r="B361" s="401" t="s">
        <v>1691</v>
      </c>
      <c r="C361" s="451">
        <v>1251.767433</v>
      </c>
      <c r="D361" s="451">
        <v>82</v>
      </c>
      <c r="E361" s="423"/>
      <c r="F361" s="448">
        <f t="shared" si="8"/>
        <v>4.8049692437558571E-2</v>
      </c>
      <c r="G361" s="448">
        <f t="shared" si="9"/>
        <v>0.15678776290630975</v>
      </c>
    </row>
    <row r="362" spans="1:7" x14ac:dyDescent="0.25">
      <c r="A362" s="400" t="s">
        <v>2167</v>
      </c>
      <c r="B362" s="401" t="s">
        <v>1693</v>
      </c>
      <c r="C362" s="451">
        <v>10469.401578000001</v>
      </c>
      <c r="D362" s="451">
        <v>216</v>
      </c>
      <c r="E362" s="423"/>
      <c r="F362" s="448">
        <f t="shared" si="8"/>
        <v>0.40187299378972613</v>
      </c>
      <c r="G362" s="448">
        <f t="shared" si="9"/>
        <v>0.4130019120458891</v>
      </c>
    </row>
    <row r="363" spans="1:7" x14ac:dyDescent="0.25">
      <c r="A363" s="400" t="s">
        <v>2168</v>
      </c>
      <c r="B363" s="401" t="s">
        <v>1648</v>
      </c>
      <c r="C363" s="451">
        <v>933.50245798000003</v>
      </c>
      <c r="D363" s="451">
        <v>15</v>
      </c>
      <c r="E363" s="423"/>
      <c r="F363" s="448">
        <f t="shared" si="8"/>
        <v>3.5832938941497409E-2</v>
      </c>
      <c r="G363" s="448">
        <f t="shared" si="9"/>
        <v>2.8680688336520075E-2</v>
      </c>
    </row>
    <row r="364" spans="1:7" x14ac:dyDescent="0.25">
      <c r="A364" s="400" t="s">
        <v>2169</v>
      </c>
      <c r="B364" s="401" t="s">
        <v>10</v>
      </c>
      <c r="C364" s="451">
        <v>26051.518115890001</v>
      </c>
      <c r="D364" s="451">
        <v>523</v>
      </c>
      <c r="E364" s="423"/>
      <c r="F364" s="478">
        <f>SUM(F354:F363)</f>
        <v>0.99999999999999989</v>
      </c>
      <c r="G364" s="478">
        <f>SUM(G354:G363)</f>
        <v>0.99999999999999989</v>
      </c>
    </row>
    <row r="365" spans="1:7" x14ac:dyDescent="0.25">
      <c r="A365" s="400" t="s">
        <v>2170</v>
      </c>
      <c r="B365" s="401"/>
      <c r="C365" s="400"/>
      <c r="D365" s="400"/>
      <c r="E365" s="423"/>
      <c r="F365" s="423"/>
      <c r="G365" s="423"/>
    </row>
    <row r="366" spans="1:7" x14ac:dyDescent="0.25">
      <c r="A366" s="402"/>
      <c r="B366" s="402" t="s">
        <v>2171</v>
      </c>
      <c r="C366" s="402" t="s">
        <v>457</v>
      </c>
      <c r="D366" s="402" t="s">
        <v>1627</v>
      </c>
      <c r="E366" s="402"/>
      <c r="F366" s="402" t="s">
        <v>702</v>
      </c>
      <c r="G366" s="402" t="s">
        <v>2158</v>
      </c>
    </row>
    <row r="367" spans="1:7" x14ac:dyDescent="0.25">
      <c r="A367" s="400" t="s">
        <v>2172</v>
      </c>
      <c r="B367" s="401" t="s">
        <v>1698</v>
      </c>
      <c r="C367" s="451">
        <v>581.90398311000001</v>
      </c>
      <c r="D367" s="451">
        <v>13</v>
      </c>
      <c r="E367" s="423"/>
      <c r="F367" s="448">
        <f>IF($C$374=0,"",IF(C367="[for completion]","",IF(C367="","",C367/$C$374)))</f>
        <v>2.2336663088869415E-2</v>
      </c>
      <c r="G367" s="448">
        <f>IF($D$374=0,"",IF(D367="[for completion]","",IF(D367="","",D367/$D$374)))</f>
        <v>2.4856596558317401E-2</v>
      </c>
    </row>
    <row r="368" spans="1:7" x14ac:dyDescent="0.25">
      <c r="A368" s="400" t="s">
        <v>2173</v>
      </c>
      <c r="B368" s="428" t="s">
        <v>1699</v>
      </c>
      <c r="C368" s="451">
        <v>13.656376659999999</v>
      </c>
      <c r="D368" s="451">
        <v>1</v>
      </c>
      <c r="E368" s="423"/>
      <c r="F368" s="448">
        <f t="shared" ref="F368:F373" si="10">IF($C$374=0,"",IF(C368="[for completion]","",IF(C368="","",C368/$C$374)))</f>
        <v>5.2420655868144663E-4</v>
      </c>
      <c r="G368" s="448">
        <f t="shared" ref="G368:G373" si="11">IF($D$374=0,"",IF(D368="[for completion]","",IF(D368="","",D368/$D$374)))</f>
        <v>1.9120458891013384E-3</v>
      </c>
    </row>
    <row r="369" spans="1:7" x14ac:dyDescent="0.25">
      <c r="A369" s="400" t="s">
        <v>2174</v>
      </c>
      <c r="B369" s="401" t="s">
        <v>1700</v>
      </c>
      <c r="C369" s="451">
        <v>0</v>
      </c>
      <c r="D369" s="451">
        <v>0</v>
      </c>
      <c r="E369" s="423"/>
      <c r="F369" s="448">
        <f t="shared" si="10"/>
        <v>0</v>
      </c>
      <c r="G369" s="448">
        <f t="shared" si="11"/>
        <v>0</v>
      </c>
    </row>
    <row r="370" spans="1:7" x14ac:dyDescent="0.25">
      <c r="A370" s="400" t="s">
        <v>2175</v>
      </c>
      <c r="B370" s="401" t="s">
        <v>1701</v>
      </c>
      <c r="C370" s="451">
        <v>5190.2126671999995</v>
      </c>
      <c r="D370" s="451">
        <v>135</v>
      </c>
      <c r="E370" s="423"/>
      <c r="F370" s="448">
        <f t="shared" si="10"/>
        <v>0.19922879903180443</v>
      </c>
      <c r="G370" s="448">
        <f t="shared" si="11"/>
        <v>0.25812619502868067</v>
      </c>
    </row>
    <row r="371" spans="1:7" x14ac:dyDescent="0.25">
      <c r="A371" s="400" t="s">
        <v>2176</v>
      </c>
      <c r="B371" s="401" t="s">
        <v>1702</v>
      </c>
      <c r="C371" s="451">
        <v>20265.745089</v>
      </c>
      <c r="D371" s="451">
        <v>374</v>
      </c>
      <c r="E371" s="423"/>
      <c r="F371" s="448">
        <f t="shared" si="10"/>
        <v>0.77791033132064469</v>
      </c>
      <c r="G371" s="448">
        <f t="shared" si="11"/>
        <v>0.71510516252390055</v>
      </c>
    </row>
    <row r="372" spans="1:7" x14ac:dyDescent="0.25">
      <c r="A372" s="400" t="s">
        <v>2177</v>
      </c>
      <c r="B372" s="401" t="s">
        <v>1703</v>
      </c>
      <c r="C372" s="451">
        <v>0</v>
      </c>
      <c r="D372" s="451">
        <v>0</v>
      </c>
      <c r="E372" s="423"/>
      <c r="F372" s="448">
        <f t="shared" si="10"/>
        <v>0</v>
      </c>
      <c r="G372" s="448">
        <f t="shared" si="11"/>
        <v>0</v>
      </c>
    </row>
    <row r="373" spans="1:7" x14ac:dyDescent="0.25">
      <c r="A373" s="400" t="s">
        <v>2178</v>
      </c>
      <c r="B373" s="401" t="s">
        <v>1555</v>
      </c>
      <c r="C373" s="451">
        <v>0</v>
      </c>
      <c r="D373" s="451">
        <v>0</v>
      </c>
      <c r="E373" s="423"/>
      <c r="F373" s="448">
        <f t="shared" si="10"/>
        <v>0</v>
      </c>
      <c r="G373" s="448">
        <f t="shared" si="11"/>
        <v>0</v>
      </c>
    </row>
    <row r="374" spans="1:7" x14ac:dyDescent="0.25">
      <c r="A374" s="400" t="s">
        <v>2179</v>
      </c>
      <c r="B374" s="401" t="s">
        <v>10</v>
      </c>
      <c r="C374" s="451">
        <v>26051.518115970001</v>
      </c>
      <c r="D374" s="451">
        <v>523</v>
      </c>
      <c r="E374" s="423"/>
      <c r="F374" s="478">
        <f>SUM(F367:F373)</f>
        <v>1</v>
      </c>
      <c r="G374" s="478">
        <f>SUM(G367:G373)</f>
        <v>1</v>
      </c>
    </row>
    <row r="375" spans="1:7" x14ac:dyDescent="0.25">
      <c r="A375" s="400" t="s">
        <v>2180</v>
      </c>
      <c r="B375" s="401"/>
      <c r="C375" s="400"/>
      <c r="D375" s="400"/>
      <c r="E375" s="423"/>
      <c r="F375" s="423"/>
      <c r="G375" s="423"/>
    </row>
    <row r="376" spans="1:7" x14ac:dyDescent="0.25">
      <c r="A376" s="402"/>
      <c r="B376" s="402" t="s">
        <v>2181</v>
      </c>
      <c r="C376" s="402" t="s">
        <v>457</v>
      </c>
      <c r="D376" s="402" t="s">
        <v>1627</v>
      </c>
      <c r="E376" s="402"/>
      <c r="F376" s="402" t="s">
        <v>702</v>
      </c>
      <c r="G376" s="402" t="s">
        <v>2158</v>
      </c>
    </row>
    <row r="377" spans="1:7" x14ac:dyDescent="0.25">
      <c r="A377" s="400" t="s">
        <v>2182</v>
      </c>
      <c r="B377" s="401" t="s">
        <v>2183</v>
      </c>
      <c r="C377" s="451">
        <v>2344.4097694000002</v>
      </c>
      <c r="D377" s="451">
        <v>38</v>
      </c>
      <c r="E377" s="423"/>
      <c r="F377" s="448">
        <f>IF($C$381=0,"",IF(C377="[for completion]","",IF(C377="","",C377/$C$381)))</f>
        <v>8.9991291828944997E-2</v>
      </c>
      <c r="G377" s="448">
        <f>IF($D$381=0,"",IF(D377="[for completion]","",IF(D377="","",D377/$D$381)))</f>
        <v>7.2657743785850867E-2</v>
      </c>
    </row>
    <row r="378" spans="1:7" x14ac:dyDescent="0.25">
      <c r="A378" s="400" t="s">
        <v>2184</v>
      </c>
      <c r="B378" s="428" t="s">
        <v>1724</v>
      </c>
      <c r="C378" s="451">
        <v>23707.108347000001</v>
      </c>
      <c r="D378" s="451">
        <v>485</v>
      </c>
      <c r="E378" s="423"/>
      <c r="F378" s="448">
        <f t="shared" ref="F378:F380" si="12">IF($C$381=0,"",IF(C378="[for completion]","",IF(C378="","",C378/$C$381)))</f>
        <v>0.91000870817105495</v>
      </c>
      <c r="G378" s="448">
        <f t="shared" ref="G378:G380" si="13">IF($D$381=0,"",IF(D378="[for completion]","",IF(D378="","",D378/$D$381)))</f>
        <v>0.92734225621414912</v>
      </c>
    </row>
    <row r="379" spans="1:7" x14ac:dyDescent="0.25">
      <c r="A379" s="400" t="s">
        <v>2185</v>
      </c>
      <c r="B379" s="401" t="s">
        <v>1555</v>
      </c>
      <c r="C379" s="451">
        <v>0</v>
      </c>
      <c r="D379" s="451">
        <v>0</v>
      </c>
      <c r="E379" s="423"/>
      <c r="F379" s="448">
        <f t="shared" si="12"/>
        <v>0</v>
      </c>
      <c r="G379" s="448">
        <f>IF($D$381=0,"",IF(D379="[for completion]","",IF(D379="","",D379/$D$381)))</f>
        <v>0</v>
      </c>
    </row>
    <row r="380" spans="1:7" x14ac:dyDescent="0.25">
      <c r="A380" s="400" t="s">
        <v>2186</v>
      </c>
      <c r="B380" s="400" t="s">
        <v>1648</v>
      </c>
      <c r="C380" s="451">
        <v>0</v>
      </c>
      <c r="D380" s="451">
        <v>0</v>
      </c>
      <c r="E380" s="423"/>
      <c r="F380" s="448">
        <f t="shared" si="12"/>
        <v>0</v>
      </c>
      <c r="G380" s="448">
        <f t="shared" si="13"/>
        <v>0</v>
      </c>
    </row>
    <row r="381" spans="1:7" x14ac:dyDescent="0.25">
      <c r="A381" s="400" t="s">
        <v>2187</v>
      </c>
      <c r="B381" s="401" t="s">
        <v>10</v>
      </c>
      <c r="C381" s="431">
        <v>26051.518116400002</v>
      </c>
      <c r="D381" s="431">
        <v>523</v>
      </c>
      <c r="E381" s="423"/>
      <c r="F381" s="478">
        <f>SUM(F377:F380)</f>
        <v>1</v>
      </c>
      <c r="G381" s="478">
        <f>SUM(G377:G380)</f>
        <v>1</v>
      </c>
    </row>
    <row r="382" spans="1:7" x14ac:dyDescent="0.25">
      <c r="A382" s="400" t="s">
        <v>2188</v>
      </c>
      <c r="B382" s="400"/>
      <c r="C382" s="429"/>
      <c r="D382" s="400"/>
      <c r="E382" s="404"/>
      <c r="F382" s="404"/>
      <c r="G382" s="404"/>
    </row>
    <row r="383" spans="1:7" x14ac:dyDescent="0.25">
      <c r="A383" s="402"/>
      <c r="B383" s="430" t="s">
        <v>2561</v>
      </c>
      <c r="C383" s="402" t="s">
        <v>457</v>
      </c>
      <c r="D383" s="402" t="s">
        <v>1627</v>
      </c>
      <c r="E383" s="402"/>
      <c r="F383" s="402" t="s">
        <v>702</v>
      </c>
      <c r="G383" s="402" t="s">
        <v>1628</v>
      </c>
    </row>
    <row r="384" spans="1:7" x14ac:dyDescent="0.25">
      <c r="A384" s="400" t="s">
        <v>2573</v>
      </c>
      <c r="B384" s="447">
        <v>10764002.683</v>
      </c>
      <c r="C384" s="422">
        <f>+C381</f>
        <v>26051.518116400002</v>
      </c>
      <c r="D384" s="431">
        <f>+D381</f>
        <v>523</v>
      </c>
      <c r="E384" s="404"/>
      <c r="F384" s="421" t="s">
        <v>2071</v>
      </c>
      <c r="G384" s="421" t="s">
        <v>2071</v>
      </c>
    </row>
    <row r="385" spans="1:7" x14ac:dyDescent="0.25">
      <c r="A385" s="400" t="s">
        <v>2574</v>
      </c>
      <c r="B385" s="450" t="s">
        <v>1630</v>
      </c>
      <c r="C385" s="400" t="s">
        <v>620</v>
      </c>
      <c r="D385" s="400" t="s">
        <v>620</v>
      </c>
      <c r="E385" s="404"/>
      <c r="F385" s="421" t="s">
        <v>2071</v>
      </c>
      <c r="G385" s="421" t="s">
        <v>2071</v>
      </c>
    </row>
    <row r="386" spans="1:7" x14ac:dyDescent="0.25">
      <c r="A386" s="400" t="s">
        <v>2575</v>
      </c>
      <c r="B386" s="450" t="s">
        <v>1630</v>
      </c>
      <c r="C386" s="400" t="s">
        <v>620</v>
      </c>
      <c r="D386" s="400" t="s">
        <v>620</v>
      </c>
      <c r="E386" s="404"/>
      <c r="F386" s="421" t="s">
        <v>2071</v>
      </c>
      <c r="G386" s="421" t="s">
        <v>2071</v>
      </c>
    </row>
    <row r="387" spans="1:7" x14ac:dyDescent="0.25">
      <c r="A387" s="400" t="s">
        <v>2576</v>
      </c>
      <c r="B387" s="450" t="s">
        <v>1630</v>
      </c>
      <c r="C387" s="400" t="s">
        <v>620</v>
      </c>
      <c r="D387" s="400" t="s">
        <v>620</v>
      </c>
      <c r="E387" s="404"/>
      <c r="F387" s="421" t="s">
        <v>2071</v>
      </c>
      <c r="G387" s="421" t="s">
        <v>2071</v>
      </c>
    </row>
    <row r="388" spans="1:7" x14ac:dyDescent="0.25">
      <c r="A388" s="400" t="s">
        <v>2577</v>
      </c>
      <c r="B388" s="450" t="s">
        <v>1630</v>
      </c>
      <c r="C388" s="400" t="s">
        <v>620</v>
      </c>
      <c r="D388" s="400" t="s">
        <v>620</v>
      </c>
      <c r="E388" s="404"/>
      <c r="F388" s="421" t="s">
        <v>2071</v>
      </c>
      <c r="G388" s="421" t="s">
        <v>2071</v>
      </c>
    </row>
    <row r="389" spans="1:7" x14ac:dyDescent="0.25">
      <c r="A389" s="400" t="s">
        <v>2578</v>
      </c>
      <c r="B389" s="450" t="s">
        <v>1630</v>
      </c>
      <c r="C389" s="400" t="s">
        <v>620</v>
      </c>
      <c r="D389" s="400" t="s">
        <v>620</v>
      </c>
      <c r="E389" s="404"/>
      <c r="F389" s="421" t="s">
        <v>2071</v>
      </c>
      <c r="G389" s="421" t="s">
        <v>2071</v>
      </c>
    </row>
    <row r="390" spans="1:7" x14ac:dyDescent="0.25">
      <c r="A390" s="400" t="s">
        <v>2579</v>
      </c>
      <c r="B390" s="450" t="s">
        <v>1630</v>
      </c>
      <c r="C390" s="400" t="s">
        <v>620</v>
      </c>
      <c r="D390" s="400" t="s">
        <v>620</v>
      </c>
      <c r="E390" s="404"/>
      <c r="F390" s="421" t="s">
        <v>2071</v>
      </c>
      <c r="G390" s="421" t="s">
        <v>2071</v>
      </c>
    </row>
    <row r="391" spans="1:7" x14ac:dyDescent="0.25">
      <c r="A391" s="400" t="s">
        <v>2580</v>
      </c>
      <c r="B391" s="450" t="s">
        <v>1630</v>
      </c>
      <c r="C391" s="400" t="s">
        <v>620</v>
      </c>
      <c r="D391" s="400" t="s">
        <v>620</v>
      </c>
      <c r="E391" s="404"/>
      <c r="F391" s="421" t="s">
        <v>2071</v>
      </c>
      <c r="G391" s="421" t="s">
        <v>2071</v>
      </c>
    </row>
    <row r="392" spans="1:7" x14ac:dyDescent="0.25">
      <c r="A392" s="400" t="s">
        <v>2581</v>
      </c>
      <c r="B392" s="450" t="s">
        <v>1630</v>
      </c>
      <c r="C392" s="400" t="s">
        <v>620</v>
      </c>
      <c r="D392" s="400" t="s">
        <v>620</v>
      </c>
      <c r="E392" s="404"/>
      <c r="F392" s="421" t="s">
        <v>2071</v>
      </c>
      <c r="G392" s="421" t="s">
        <v>2071</v>
      </c>
    </row>
    <row r="393" spans="1:7" x14ac:dyDescent="0.25">
      <c r="A393" s="400" t="s">
        <v>2582</v>
      </c>
      <c r="B393" s="450" t="s">
        <v>1630</v>
      </c>
      <c r="C393" s="400" t="s">
        <v>620</v>
      </c>
      <c r="D393" s="400" t="s">
        <v>620</v>
      </c>
      <c r="E393" s="404"/>
      <c r="F393" s="421" t="s">
        <v>2071</v>
      </c>
      <c r="G393" s="421" t="s">
        <v>2071</v>
      </c>
    </row>
    <row r="394" spans="1:7" x14ac:dyDescent="0.25">
      <c r="A394" s="400" t="s">
        <v>2583</v>
      </c>
      <c r="B394" s="450" t="s">
        <v>1630</v>
      </c>
      <c r="C394" s="400" t="s">
        <v>620</v>
      </c>
      <c r="D394" s="400" t="s">
        <v>620</v>
      </c>
      <c r="E394" s="404"/>
      <c r="F394" s="421" t="s">
        <v>2071</v>
      </c>
      <c r="G394" s="421" t="s">
        <v>2071</v>
      </c>
    </row>
    <row r="395" spans="1:7" x14ac:dyDescent="0.25">
      <c r="A395" s="400" t="s">
        <v>2584</v>
      </c>
      <c r="B395" s="450" t="s">
        <v>1630</v>
      </c>
      <c r="C395" s="400" t="s">
        <v>620</v>
      </c>
      <c r="D395" s="400" t="s">
        <v>620</v>
      </c>
      <c r="E395" s="404"/>
      <c r="F395" s="421" t="s">
        <v>2071</v>
      </c>
      <c r="G395" s="421" t="s">
        <v>2071</v>
      </c>
    </row>
    <row r="396" spans="1:7" x14ac:dyDescent="0.25">
      <c r="A396" s="400" t="s">
        <v>2585</v>
      </c>
      <c r="B396" s="450" t="s">
        <v>1630</v>
      </c>
      <c r="C396" s="400" t="s">
        <v>620</v>
      </c>
      <c r="D396" s="400" t="s">
        <v>620</v>
      </c>
      <c r="E396" s="404"/>
      <c r="F396" s="421" t="s">
        <v>2071</v>
      </c>
      <c r="G396" s="421" t="s">
        <v>2071</v>
      </c>
    </row>
    <row r="397" spans="1:7" x14ac:dyDescent="0.25">
      <c r="A397" s="400" t="s">
        <v>2586</v>
      </c>
      <c r="B397" s="450" t="s">
        <v>1630</v>
      </c>
      <c r="C397" s="400" t="s">
        <v>620</v>
      </c>
      <c r="D397" s="400" t="s">
        <v>620</v>
      </c>
      <c r="E397" s="404"/>
      <c r="F397" s="421" t="s">
        <v>2071</v>
      </c>
      <c r="G397" s="421" t="s">
        <v>2071</v>
      </c>
    </row>
    <row r="398" spans="1:7" x14ac:dyDescent="0.25">
      <c r="A398" s="400" t="s">
        <v>2587</v>
      </c>
      <c r="B398" s="450" t="s">
        <v>1630</v>
      </c>
      <c r="C398" s="400" t="s">
        <v>620</v>
      </c>
      <c r="D398" s="400" t="s">
        <v>620</v>
      </c>
      <c r="E398" s="404"/>
      <c r="F398" s="421" t="s">
        <v>2071</v>
      </c>
      <c r="G398" s="421" t="s">
        <v>2071</v>
      </c>
    </row>
    <row r="399" spans="1:7" x14ac:dyDescent="0.25">
      <c r="A399" s="400" t="s">
        <v>2588</v>
      </c>
      <c r="B399" s="450" t="s">
        <v>1630</v>
      </c>
      <c r="C399" s="400" t="s">
        <v>620</v>
      </c>
      <c r="D399" s="400" t="s">
        <v>620</v>
      </c>
      <c r="E399" s="404"/>
      <c r="F399" s="421" t="s">
        <v>2071</v>
      </c>
      <c r="G399" s="421" t="s">
        <v>2071</v>
      </c>
    </row>
    <row r="400" spans="1:7" x14ac:dyDescent="0.25">
      <c r="A400" s="400" t="s">
        <v>2589</v>
      </c>
      <c r="B400" s="450" t="s">
        <v>1630</v>
      </c>
      <c r="C400" s="400" t="s">
        <v>620</v>
      </c>
      <c r="D400" s="400" t="s">
        <v>620</v>
      </c>
      <c r="E400" s="404"/>
      <c r="F400" s="421" t="s">
        <v>2071</v>
      </c>
      <c r="G400" s="421" t="s">
        <v>2071</v>
      </c>
    </row>
    <row r="401" spans="1:7" x14ac:dyDescent="0.25">
      <c r="A401" s="400" t="s">
        <v>2590</v>
      </c>
      <c r="B401" s="401" t="s">
        <v>1648</v>
      </c>
      <c r="C401" s="400">
        <v>0</v>
      </c>
      <c r="D401" s="400">
        <v>0</v>
      </c>
      <c r="E401" s="404"/>
      <c r="F401" s="421" t="s">
        <v>2071</v>
      </c>
      <c r="G401" s="421" t="s">
        <v>2071</v>
      </c>
    </row>
    <row r="402" spans="1:7" x14ac:dyDescent="0.25">
      <c r="A402" s="400" t="s">
        <v>2591</v>
      </c>
      <c r="B402" s="401" t="s">
        <v>10</v>
      </c>
      <c r="C402" s="422">
        <f>+C384</f>
        <v>26051.518116400002</v>
      </c>
      <c r="D402" s="422">
        <f>+D384</f>
        <v>523</v>
      </c>
      <c r="E402" s="404"/>
      <c r="F402" s="490">
        <v>0</v>
      </c>
      <c r="G402" s="490">
        <v>0</v>
      </c>
    </row>
    <row r="403" spans="1:7" x14ac:dyDescent="0.25">
      <c r="A403" s="400" t="s">
        <v>2592</v>
      </c>
      <c r="B403" s="400"/>
      <c r="C403" s="491"/>
      <c r="D403" s="400"/>
      <c r="E403" s="404"/>
      <c r="F403" s="404"/>
      <c r="G403" s="404"/>
    </row>
    <row r="404" spans="1:7" x14ac:dyDescent="0.25">
      <c r="A404" s="400" t="s">
        <v>2593</v>
      </c>
      <c r="B404" s="400"/>
      <c r="C404" s="491"/>
      <c r="D404" s="400"/>
      <c r="E404" s="404"/>
      <c r="F404" s="404"/>
      <c r="G404" s="404"/>
    </row>
    <row r="405" spans="1:7" x14ac:dyDescent="0.25">
      <c r="A405" s="400" t="s">
        <v>2594</v>
      </c>
      <c r="B405" s="400"/>
      <c r="C405" s="491"/>
      <c r="D405" s="400"/>
      <c r="E405" s="404"/>
      <c r="F405" s="404"/>
      <c r="G405" s="404"/>
    </row>
    <row r="406" spans="1:7" x14ac:dyDescent="0.25">
      <c r="A406" s="400" t="s">
        <v>2595</v>
      </c>
      <c r="B406" s="400"/>
      <c r="C406" s="491"/>
      <c r="D406" s="400"/>
      <c r="E406" s="404"/>
      <c r="F406" s="404"/>
      <c r="G406" s="404"/>
    </row>
    <row r="407" spans="1:7" x14ac:dyDescent="0.25">
      <c r="A407" s="400" t="s">
        <v>2596</v>
      </c>
      <c r="B407" s="400"/>
      <c r="C407" s="491"/>
      <c r="D407" s="400"/>
      <c r="E407" s="404"/>
      <c r="F407" s="404"/>
      <c r="G407" s="404"/>
    </row>
    <row r="408" spans="1:7" x14ac:dyDescent="0.25">
      <c r="A408" s="400" t="s">
        <v>2597</v>
      </c>
      <c r="B408" s="400"/>
      <c r="C408" s="491"/>
      <c r="D408" s="400"/>
      <c r="E408" s="404"/>
      <c r="F408" s="404"/>
      <c r="G408" s="404"/>
    </row>
    <row r="409" spans="1:7" x14ac:dyDescent="0.25">
      <c r="A409" s="400" t="s">
        <v>2598</v>
      </c>
      <c r="B409" s="400"/>
      <c r="C409" s="491"/>
      <c r="D409" s="400"/>
      <c r="E409" s="404"/>
      <c r="F409" s="404"/>
      <c r="G409" s="404"/>
    </row>
    <row r="410" spans="1:7" x14ac:dyDescent="0.25">
      <c r="A410" s="400" t="s">
        <v>2599</v>
      </c>
      <c r="B410" s="400"/>
      <c r="C410" s="491"/>
      <c r="D410" s="400"/>
      <c r="E410" s="404"/>
      <c r="F410" s="404"/>
      <c r="G410" s="404"/>
    </row>
    <row r="411" spans="1:7" x14ac:dyDescent="0.25">
      <c r="A411" s="400" t="s">
        <v>2600</v>
      </c>
      <c r="B411" s="400"/>
      <c r="C411" s="491"/>
      <c r="D411" s="400"/>
      <c r="E411" s="404"/>
      <c r="F411" s="404"/>
      <c r="G411" s="404"/>
    </row>
    <row r="412" spans="1:7" x14ac:dyDescent="0.25">
      <c r="A412" s="400" t="s">
        <v>2601</v>
      </c>
      <c r="B412" s="400"/>
      <c r="C412" s="491"/>
      <c r="D412" s="400"/>
      <c r="E412" s="404"/>
      <c r="F412" s="404"/>
      <c r="G412" s="404"/>
    </row>
    <row r="413" spans="1:7" x14ac:dyDescent="0.25">
      <c r="A413" s="400" t="s">
        <v>2602</v>
      </c>
      <c r="B413" s="400"/>
      <c r="C413" s="491"/>
      <c r="D413" s="400"/>
      <c r="E413" s="404"/>
      <c r="F413" s="404"/>
      <c r="G413" s="404"/>
    </row>
    <row r="414" spans="1:7" x14ac:dyDescent="0.25">
      <c r="A414" s="400" t="s">
        <v>2603</v>
      </c>
      <c r="B414" s="400"/>
      <c r="C414" s="491"/>
      <c r="D414" s="400"/>
      <c r="E414" s="404"/>
      <c r="F414" s="404"/>
      <c r="G414" s="404"/>
    </row>
    <row r="415" spans="1:7" x14ac:dyDescent="0.25">
      <c r="A415" s="400" t="s">
        <v>2604</v>
      </c>
      <c r="B415" s="400"/>
      <c r="C415" s="491"/>
      <c r="D415" s="400"/>
      <c r="E415" s="404"/>
      <c r="F415" s="404"/>
      <c r="G415" s="404"/>
    </row>
    <row r="416" spans="1:7" x14ac:dyDescent="0.25">
      <c r="A416" s="400" t="s">
        <v>2605</v>
      </c>
      <c r="B416" s="400"/>
      <c r="C416" s="491"/>
      <c r="D416" s="400"/>
      <c r="E416" s="404"/>
      <c r="F416" s="404"/>
      <c r="G416" s="404"/>
    </row>
    <row r="417" spans="1:7" x14ac:dyDescent="0.25">
      <c r="A417" s="400" t="s">
        <v>2606</v>
      </c>
      <c r="B417" s="400"/>
      <c r="C417" s="491"/>
      <c r="D417" s="400"/>
      <c r="E417" s="404"/>
      <c r="F417" s="404"/>
      <c r="G417" s="404"/>
    </row>
    <row r="418" spans="1:7" x14ac:dyDescent="0.25">
      <c r="A418" s="400" t="s">
        <v>2607</v>
      </c>
      <c r="B418" s="400"/>
      <c r="C418" s="491"/>
      <c r="D418" s="400"/>
      <c r="E418" s="404"/>
      <c r="F418" s="404"/>
      <c r="G418" s="404"/>
    </row>
    <row r="419" spans="1:7" x14ac:dyDescent="0.25">
      <c r="A419" s="400" t="s">
        <v>2608</v>
      </c>
      <c r="B419" s="400"/>
      <c r="C419" s="491"/>
      <c r="D419" s="400"/>
      <c r="E419" s="404"/>
      <c r="F419" s="404"/>
      <c r="G419" s="404"/>
    </row>
    <row r="420" spans="1:7" x14ac:dyDescent="0.25">
      <c r="A420" s="400" t="s">
        <v>2609</v>
      </c>
      <c r="B420" s="400"/>
      <c r="C420" s="491"/>
      <c r="D420" s="400"/>
      <c r="E420" s="404"/>
      <c r="F420" s="404"/>
      <c r="G420" s="404"/>
    </row>
    <row r="421" spans="1:7" x14ac:dyDescent="0.25">
      <c r="A421" s="400" t="s">
        <v>2610</v>
      </c>
      <c r="B421" s="400"/>
      <c r="C421" s="491"/>
      <c r="D421" s="400"/>
      <c r="E421" s="404"/>
      <c r="F421" s="404"/>
      <c r="G421" s="404"/>
    </row>
    <row r="422" spans="1:7" x14ac:dyDescent="0.25">
      <c r="A422" s="400" t="s">
        <v>2611</v>
      </c>
      <c r="B422" s="400"/>
      <c r="C422" s="491"/>
      <c r="D422" s="400"/>
      <c r="E422" s="404"/>
      <c r="F422" s="404"/>
      <c r="G422" s="404"/>
    </row>
    <row r="423" spans="1:7" x14ac:dyDescent="0.25">
      <c r="A423" s="400" t="s">
        <v>2612</v>
      </c>
      <c r="B423" s="400"/>
      <c r="C423" s="491"/>
      <c r="D423" s="400"/>
      <c r="E423" s="404"/>
      <c r="F423" s="404"/>
      <c r="G423" s="404"/>
    </row>
    <row r="424" spans="1:7" x14ac:dyDescent="0.25">
      <c r="A424" s="400" t="s">
        <v>2613</v>
      </c>
      <c r="B424" s="400"/>
      <c r="C424" s="491"/>
      <c r="D424" s="400"/>
      <c r="E424" s="404"/>
      <c r="F424" s="404"/>
      <c r="G424" s="404"/>
    </row>
    <row r="425" spans="1:7" x14ac:dyDescent="0.25">
      <c r="A425" s="400" t="s">
        <v>2614</v>
      </c>
      <c r="B425" s="400"/>
      <c r="C425" s="491"/>
      <c r="D425" s="400"/>
      <c r="E425" s="404"/>
      <c r="F425" s="404"/>
      <c r="G425" s="404"/>
    </row>
    <row r="426" spans="1:7" x14ac:dyDescent="0.25">
      <c r="A426" s="400" t="s">
        <v>2615</v>
      </c>
      <c r="B426" s="400"/>
      <c r="C426" s="491"/>
      <c r="D426" s="400"/>
      <c r="E426" s="404"/>
      <c r="F426" s="404"/>
      <c r="G426" s="404"/>
    </row>
    <row r="427" spans="1:7" x14ac:dyDescent="0.25">
      <c r="A427" s="400" t="s">
        <v>2616</v>
      </c>
      <c r="B427" s="400"/>
      <c r="C427" s="491"/>
      <c r="D427" s="400"/>
      <c r="E427" s="404"/>
      <c r="F427" s="404"/>
      <c r="G427" s="404"/>
    </row>
    <row r="428" spans="1:7" x14ac:dyDescent="0.25">
      <c r="A428" s="400" t="s">
        <v>2617</v>
      </c>
      <c r="B428" s="400"/>
      <c r="C428" s="491"/>
      <c r="D428" s="400"/>
      <c r="E428" s="404"/>
      <c r="F428" s="404"/>
      <c r="G428" s="404"/>
    </row>
    <row r="429" spans="1:7" x14ac:dyDescent="0.25">
      <c r="A429" s="400" t="s">
        <v>2618</v>
      </c>
      <c r="B429" s="400"/>
      <c r="C429" s="491"/>
      <c r="D429" s="400"/>
      <c r="E429" s="404"/>
      <c r="F429" s="404"/>
      <c r="G429" s="404"/>
    </row>
    <row r="430" spans="1:7" x14ac:dyDescent="0.25">
      <c r="A430" s="400" t="s">
        <v>2619</v>
      </c>
      <c r="B430" s="400"/>
      <c r="C430" s="491"/>
      <c r="D430" s="400"/>
      <c r="E430" s="404"/>
      <c r="F430" s="404"/>
      <c r="G430" s="404"/>
    </row>
    <row r="431" spans="1:7" x14ac:dyDescent="0.25">
      <c r="A431" s="400" t="s">
        <v>2620</v>
      </c>
      <c r="B431" s="400"/>
      <c r="C431" s="491"/>
      <c r="D431" s="400"/>
      <c r="E431" s="404"/>
      <c r="F431" s="404"/>
      <c r="G431" s="404"/>
    </row>
    <row r="432" spans="1:7" ht="18.75" x14ac:dyDescent="0.25">
      <c r="A432" s="471"/>
      <c r="B432" s="472" t="s">
        <v>2189</v>
      </c>
      <c r="C432" s="471"/>
      <c r="D432" s="471"/>
      <c r="E432" s="471"/>
      <c r="F432" s="471"/>
      <c r="G432" s="471"/>
    </row>
    <row r="433" spans="1:7" x14ac:dyDescent="0.25">
      <c r="A433" s="402"/>
      <c r="B433" s="402" t="s">
        <v>2562</v>
      </c>
      <c r="C433" s="402" t="s">
        <v>793</v>
      </c>
      <c r="D433" s="402" t="s">
        <v>794</v>
      </c>
      <c r="E433" s="402"/>
      <c r="F433" s="402" t="s">
        <v>703</v>
      </c>
      <c r="G433" s="402" t="s">
        <v>795</v>
      </c>
    </row>
    <row r="434" spans="1:7" x14ac:dyDescent="0.25">
      <c r="A434" s="400" t="s">
        <v>2190</v>
      </c>
      <c r="B434" s="400" t="s">
        <v>797</v>
      </c>
      <c r="C434" s="449">
        <v>3527.2824224999999</v>
      </c>
      <c r="D434" s="405"/>
      <c r="E434" s="405"/>
      <c r="F434" s="437"/>
      <c r="G434" s="437"/>
    </row>
    <row r="435" spans="1:7" x14ac:dyDescent="0.25">
      <c r="A435" s="405"/>
      <c r="B435" s="400"/>
      <c r="C435" s="400"/>
      <c r="D435" s="405"/>
      <c r="E435" s="405"/>
      <c r="F435" s="437"/>
      <c r="G435" s="437"/>
    </row>
    <row r="436" spans="1:7" x14ac:dyDescent="0.25">
      <c r="A436" s="400"/>
      <c r="B436" s="400" t="s">
        <v>798</v>
      </c>
      <c r="C436" s="400"/>
      <c r="D436" s="405"/>
      <c r="E436" s="405"/>
      <c r="F436" s="437"/>
      <c r="G436" s="437"/>
    </row>
    <row r="437" spans="1:7" x14ac:dyDescent="0.25">
      <c r="A437" s="400" t="s">
        <v>2191</v>
      </c>
      <c r="B437" s="401" t="s">
        <v>11</v>
      </c>
      <c r="C437" s="451">
        <v>2.90160515</v>
      </c>
      <c r="D437" s="451">
        <v>2</v>
      </c>
      <c r="E437" s="405"/>
      <c r="F437" s="448">
        <f>IF($C$461=0,"",IF(C437="[for completion]","",IF(C437="","",C437/$C$461)))</f>
        <v>0.20565443891670684</v>
      </c>
      <c r="G437" s="448">
        <f>IF($D$461=0,"",IF(D437="[for completion]","",IF(D437="","",D437/$D$461)))</f>
        <v>0.5</v>
      </c>
    </row>
    <row r="438" spans="1:7" x14ac:dyDescent="0.25">
      <c r="A438" s="400" t="s">
        <v>2192</v>
      </c>
      <c r="B438" s="401" t="s">
        <v>12</v>
      </c>
      <c r="C438" s="451">
        <v>4.8704599499999999</v>
      </c>
      <c r="D438" s="451">
        <v>1</v>
      </c>
      <c r="E438" s="405"/>
      <c r="F438" s="448">
        <f t="shared" ref="F438:F442" si="14">IF($C$461=0,"",IF(C438="[for completion]","",IF(C438="","",C438/$C$461)))</f>
        <v>0.3451991764915161</v>
      </c>
      <c r="G438" s="448">
        <f t="shared" ref="G438:G442" si="15">IF($D$461=0,"",IF(D438="[for completion]","",IF(D438="","",D438/$D$461)))</f>
        <v>0.25</v>
      </c>
    </row>
    <row r="439" spans="1:7" x14ac:dyDescent="0.25">
      <c r="A439" s="400" t="s">
        <v>2193</v>
      </c>
      <c r="B439" s="401" t="s">
        <v>13</v>
      </c>
      <c r="C439" s="451">
        <v>6.3370645899999998</v>
      </c>
      <c r="D439" s="451">
        <v>1</v>
      </c>
      <c r="E439" s="405"/>
      <c r="F439" s="448">
        <f t="shared" si="14"/>
        <v>0.44914638459177703</v>
      </c>
      <c r="G439" s="448">
        <f t="shared" si="15"/>
        <v>0.25</v>
      </c>
    </row>
    <row r="440" spans="1:7" x14ac:dyDescent="0.25">
      <c r="A440" s="400" t="s">
        <v>2194</v>
      </c>
      <c r="B440" s="401" t="s">
        <v>14</v>
      </c>
      <c r="C440" s="451">
        <v>0</v>
      </c>
      <c r="D440" s="451">
        <v>0</v>
      </c>
      <c r="E440" s="405"/>
      <c r="F440" s="448">
        <f t="shared" si="14"/>
        <v>0</v>
      </c>
      <c r="G440" s="448">
        <f t="shared" si="15"/>
        <v>0</v>
      </c>
    </row>
    <row r="441" spans="1:7" x14ac:dyDescent="0.25">
      <c r="A441" s="400" t="s">
        <v>2195</v>
      </c>
      <c r="B441" s="401" t="s">
        <v>14</v>
      </c>
      <c r="C441" s="451">
        <v>0</v>
      </c>
      <c r="D441" s="451">
        <v>0</v>
      </c>
      <c r="E441" s="405"/>
      <c r="F441" s="448">
        <f t="shared" si="14"/>
        <v>0</v>
      </c>
      <c r="G441" s="448">
        <f t="shared" si="15"/>
        <v>0</v>
      </c>
    </row>
    <row r="442" spans="1:7" x14ac:dyDescent="0.25">
      <c r="A442" s="400" t="s">
        <v>2196</v>
      </c>
      <c r="B442" s="401" t="s">
        <v>16</v>
      </c>
      <c r="C442" s="451">
        <v>0</v>
      </c>
      <c r="D442" s="451">
        <v>0</v>
      </c>
      <c r="E442" s="405"/>
      <c r="F442" s="448">
        <f t="shared" si="14"/>
        <v>0</v>
      </c>
      <c r="G442" s="448">
        <f t="shared" si="15"/>
        <v>0</v>
      </c>
    </row>
    <row r="443" spans="1:7" x14ac:dyDescent="0.25">
      <c r="A443" s="400" t="s">
        <v>2197</v>
      </c>
      <c r="B443" s="401" t="s">
        <v>1630</v>
      </c>
      <c r="C443" s="449" t="s">
        <v>466</v>
      </c>
      <c r="D443" s="449" t="s">
        <v>466</v>
      </c>
      <c r="E443" s="405"/>
      <c r="F443" s="421"/>
      <c r="G443" s="421"/>
    </row>
    <row r="444" spans="1:7" x14ac:dyDescent="0.25">
      <c r="A444" s="400" t="s">
        <v>2198</v>
      </c>
      <c r="B444" s="401" t="s">
        <v>1630</v>
      </c>
      <c r="C444" s="449" t="s">
        <v>466</v>
      </c>
      <c r="D444" s="449" t="s">
        <v>466</v>
      </c>
      <c r="E444" s="405"/>
      <c r="F444" s="421"/>
      <c r="G444" s="421"/>
    </row>
    <row r="445" spans="1:7" x14ac:dyDescent="0.25">
      <c r="A445" s="400" t="s">
        <v>2199</v>
      </c>
      <c r="B445" s="401" t="s">
        <v>1630</v>
      </c>
      <c r="C445" s="449" t="s">
        <v>466</v>
      </c>
      <c r="D445" s="449" t="s">
        <v>466</v>
      </c>
      <c r="E445" s="405"/>
      <c r="F445" s="421"/>
      <c r="G445" s="421"/>
    </row>
    <row r="446" spans="1:7" x14ac:dyDescent="0.25">
      <c r="A446" s="400" t="s">
        <v>2621</v>
      </c>
      <c r="B446" s="401" t="s">
        <v>1630</v>
      </c>
      <c r="C446" s="449" t="s">
        <v>466</v>
      </c>
      <c r="D446" s="449" t="s">
        <v>466</v>
      </c>
      <c r="E446" s="401"/>
      <c r="F446" s="421"/>
      <c r="G446" s="421"/>
    </row>
    <row r="447" spans="1:7" x14ac:dyDescent="0.25">
      <c r="A447" s="400" t="s">
        <v>2622</v>
      </c>
      <c r="B447" s="401" t="s">
        <v>1630</v>
      </c>
      <c r="C447" s="449" t="s">
        <v>466</v>
      </c>
      <c r="D447" s="449" t="s">
        <v>466</v>
      </c>
      <c r="E447" s="401"/>
      <c r="F447" s="421"/>
      <c r="G447" s="421"/>
    </row>
    <row r="448" spans="1:7" x14ac:dyDescent="0.25">
      <c r="A448" s="400" t="s">
        <v>2623</v>
      </c>
      <c r="B448" s="401" t="s">
        <v>1630</v>
      </c>
      <c r="C448" s="449" t="s">
        <v>466</v>
      </c>
      <c r="D448" s="449" t="s">
        <v>466</v>
      </c>
      <c r="E448" s="401"/>
      <c r="F448" s="421"/>
      <c r="G448" s="421"/>
    </row>
    <row r="449" spans="1:7" x14ac:dyDescent="0.25">
      <c r="A449" s="400" t="s">
        <v>2624</v>
      </c>
      <c r="B449" s="401" t="s">
        <v>1630</v>
      </c>
      <c r="C449" s="449" t="s">
        <v>466</v>
      </c>
      <c r="D449" s="449" t="s">
        <v>466</v>
      </c>
      <c r="E449" s="401"/>
      <c r="F449" s="421"/>
      <c r="G449" s="421"/>
    </row>
    <row r="450" spans="1:7" x14ac:dyDescent="0.25">
      <c r="A450" s="400" t="s">
        <v>2625</v>
      </c>
      <c r="B450" s="401" t="s">
        <v>1630</v>
      </c>
      <c r="C450" s="449" t="s">
        <v>466</v>
      </c>
      <c r="D450" s="449" t="s">
        <v>466</v>
      </c>
      <c r="E450" s="401"/>
      <c r="F450" s="421"/>
      <c r="G450" s="421"/>
    </row>
    <row r="451" spans="1:7" x14ac:dyDescent="0.25">
      <c r="A451" s="400" t="s">
        <v>2626</v>
      </c>
      <c r="B451" s="401" t="s">
        <v>1630</v>
      </c>
      <c r="C451" s="449" t="s">
        <v>466</v>
      </c>
      <c r="D451" s="449" t="s">
        <v>466</v>
      </c>
      <c r="E451" s="401"/>
      <c r="F451" s="421"/>
      <c r="G451" s="421"/>
    </row>
    <row r="452" spans="1:7" x14ac:dyDescent="0.25">
      <c r="A452" s="400" t="s">
        <v>2627</v>
      </c>
      <c r="B452" s="401" t="s">
        <v>1630</v>
      </c>
      <c r="C452" s="449" t="s">
        <v>466</v>
      </c>
      <c r="D452" s="449" t="s">
        <v>466</v>
      </c>
      <c r="E452" s="400"/>
      <c r="F452" s="421"/>
      <c r="G452" s="421"/>
    </row>
    <row r="453" spans="1:7" x14ac:dyDescent="0.25">
      <c r="A453" s="400" t="s">
        <v>2628</v>
      </c>
      <c r="B453" s="401" t="s">
        <v>1630</v>
      </c>
      <c r="C453" s="449" t="s">
        <v>466</v>
      </c>
      <c r="D453" s="449" t="s">
        <v>466</v>
      </c>
      <c r="E453" s="453"/>
      <c r="F453" s="421"/>
      <c r="G453" s="421"/>
    </row>
    <row r="454" spans="1:7" x14ac:dyDescent="0.25">
      <c r="A454" s="400" t="s">
        <v>2629</v>
      </c>
      <c r="B454" s="401" t="s">
        <v>1630</v>
      </c>
      <c r="C454" s="449" t="s">
        <v>466</v>
      </c>
      <c r="D454" s="449" t="s">
        <v>466</v>
      </c>
      <c r="E454" s="453"/>
      <c r="F454" s="421"/>
      <c r="G454" s="421"/>
    </row>
    <row r="455" spans="1:7" x14ac:dyDescent="0.25">
      <c r="A455" s="400" t="s">
        <v>2630</v>
      </c>
      <c r="B455" s="401" t="s">
        <v>1630</v>
      </c>
      <c r="C455" s="449" t="s">
        <v>466</v>
      </c>
      <c r="D455" s="449" t="s">
        <v>466</v>
      </c>
      <c r="E455" s="453"/>
      <c r="F455" s="421"/>
      <c r="G455" s="421"/>
    </row>
    <row r="456" spans="1:7" x14ac:dyDescent="0.25">
      <c r="A456" s="400" t="s">
        <v>2631</v>
      </c>
      <c r="B456" s="401" t="s">
        <v>1630</v>
      </c>
      <c r="C456" s="449" t="s">
        <v>466</v>
      </c>
      <c r="D456" s="449" t="s">
        <v>466</v>
      </c>
      <c r="E456" s="453"/>
      <c r="F456" s="421"/>
      <c r="G456" s="421"/>
    </row>
    <row r="457" spans="1:7" x14ac:dyDescent="0.25">
      <c r="A457" s="400" t="s">
        <v>2632</v>
      </c>
      <c r="B457" s="401" t="s">
        <v>1630</v>
      </c>
      <c r="C457" s="449" t="s">
        <v>466</v>
      </c>
      <c r="D457" s="449" t="s">
        <v>466</v>
      </c>
      <c r="E457" s="453"/>
      <c r="F457" s="421"/>
      <c r="G457" s="421"/>
    </row>
    <row r="458" spans="1:7" x14ac:dyDescent="0.25">
      <c r="A458" s="400" t="s">
        <v>2633</v>
      </c>
      <c r="B458" s="401" t="s">
        <v>1630</v>
      </c>
      <c r="C458" s="449" t="s">
        <v>466</v>
      </c>
      <c r="D458" s="449" t="s">
        <v>466</v>
      </c>
      <c r="E458" s="453"/>
      <c r="F458" s="421"/>
      <c r="G458" s="421"/>
    </row>
    <row r="459" spans="1:7" x14ac:dyDescent="0.25">
      <c r="A459" s="400" t="s">
        <v>2634</v>
      </c>
      <c r="B459" s="401" t="s">
        <v>1630</v>
      </c>
      <c r="C459" s="449" t="s">
        <v>466</v>
      </c>
      <c r="D459" s="449" t="s">
        <v>466</v>
      </c>
      <c r="E459" s="453"/>
      <c r="F459" s="421"/>
      <c r="G459" s="421"/>
    </row>
    <row r="460" spans="1:7" x14ac:dyDescent="0.25">
      <c r="A460" s="400" t="s">
        <v>2635</v>
      </c>
      <c r="B460" s="401" t="s">
        <v>1630</v>
      </c>
      <c r="C460" s="449" t="s">
        <v>466</v>
      </c>
      <c r="D460" s="449" t="s">
        <v>466</v>
      </c>
      <c r="E460" s="453"/>
      <c r="F460" s="421"/>
      <c r="G460" s="421"/>
    </row>
    <row r="461" spans="1:7" x14ac:dyDescent="0.25">
      <c r="A461" s="400" t="s">
        <v>2636</v>
      </c>
      <c r="B461" s="401" t="s">
        <v>10</v>
      </c>
      <c r="C461" s="449">
        <f>+SUM(C437:C442)</f>
        <v>14.10912969</v>
      </c>
      <c r="D461" s="449">
        <f>+SUM(D437:D442)</f>
        <v>4</v>
      </c>
      <c r="E461" s="453"/>
      <c r="F461" s="478">
        <f>SUM(F437:F460)</f>
        <v>1</v>
      </c>
      <c r="G461" s="478">
        <f>SUM(G437:G460)</f>
        <v>1</v>
      </c>
    </row>
    <row r="462" spans="1:7" x14ac:dyDescent="0.25">
      <c r="A462" s="402"/>
      <c r="B462" s="402" t="s">
        <v>2563</v>
      </c>
      <c r="C462" s="402" t="s">
        <v>793</v>
      </c>
      <c r="D462" s="402" t="s">
        <v>794</v>
      </c>
      <c r="E462" s="402"/>
      <c r="F462" s="402" t="s">
        <v>703</v>
      </c>
      <c r="G462" s="402" t="s">
        <v>795</v>
      </c>
    </row>
    <row r="463" spans="1:7" x14ac:dyDescent="0.25">
      <c r="A463" s="400" t="s">
        <v>2200</v>
      </c>
      <c r="B463" s="400" t="s">
        <v>808</v>
      </c>
      <c r="C463" s="479" t="s">
        <v>466</v>
      </c>
      <c r="D463" s="400"/>
      <c r="E463" s="400"/>
      <c r="F463" s="400"/>
      <c r="G463" s="400"/>
    </row>
    <row r="464" spans="1:7" x14ac:dyDescent="0.25">
      <c r="A464" s="400"/>
      <c r="B464" s="400"/>
      <c r="C464" s="400"/>
      <c r="D464" s="400"/>
      <c r="E464" s="400"/>
      <c r="F464" s="400"/>
      <c r="G464" s="400"/>
    </row>
    <row r="465" spans="1:7" x14ac:dyDescent="0.25">
      <c r="A465" s="400"/>
      <c r="B465" s="401" t="s">
        <v>809</v>
      </c>
      <c r="C465" s="400"/>
      <c r="D465" s="400"/>
      <c r="E465" s="400"/>
      <c r="F465" s="400"/>
      <c r="G465" s="400"/>
    </row>
    <row r="466" spans="1:7" x14ac:dyDescent="0.25">
      <c r="A466" s="400" t="s">
        <v>2201</v>
      </c>
      <c r="B466" s="400" t="s">
        <v>811</v>
      </c>
      <c r="C466" s="400" t="s">
        <v>466</v>
      </c>
      <c r="D466" s="400" t="s">
        <v>466</v>
      </c>
      <c r="E466" s="400"/>
      <c r="F466" s="421" t="str">
        <f>IF($C$474=0,"",IF(C466="[for completion]","",IF(C466="","",C466/$C$474)))</f>
        <v/>
      </c>
      <c r="G466" s="421" t="str">
        <f>IF($D$474=0,"",IF(D466="[for completion]","",IF(D466="","",D466/$D$474)))</f>
        <v/>
      </c>
    </row>
    <row r="467" spans="1:7" x14ac:dyDescent="0.25">
      <c r="A467" s="400" t="s">
        <v>2202</v>
      </c>
      <c r="B467" s="400" t="s">
        <v>813</v>
      </c>
      <c r="C467" s="400" t="s">
        <v>466</v>
      </c>
      <c r="D467" s="400" t="s">
        <v>466</v>
      </c>
      <c r="E467" s="400"/>
      <c r="F467" s="421" t="str">
        <f t="shared" ref="F467:F473" si="16">IF($C$474=0,"",IF(C467="[for completion]","",IF(C467="","",C467/$C$474)))</f>
        <v/>
      </c>
      <c r="G467" s="421" t="str">
        <f t="shared" ref="G467:G473" si="17">IF($D$474=0,"",IF(D467="[for completion]","",IF(D467="","",D467/$D$474)))</f>
        <v/>
      </c>
    </row>
    <row r="468" spans="1:7" x14ac:dyDescent="0.25">
      <c r="A468" s="400" t="s">
        <v>2203</v>
      </c>
      <c r="B468" s="400" t="s">
        <v>815</v>
      </c>
      <c r="C468" s="400" t="s">
        <v>466</v>
      </c>
      <c r="D468" s="400" t="s">
        <v>466</v>
      </c>
      <c r="E468" s="400"/>
      <c r="F468" s="421" t="str">
        <f t="shared" si="16"/>
        <v/>
      </c>
      <c r="G468" s="421" t="str">
        <f t="shared" si="17"/>
        <v/>
      </c>
    </row>
    <row r="469" spans="1:7" x14ac:dyDescent="0.25">
      <c r="A469" s="400" t="s">
        <v>2204</v>
      </c>
      <c r="B469" s="400" t="s">
        <v>817</v>
      </c>
      <c r="C469" s="400" t="s">
        <v>466</v>
      </c>
      <c r="D469" s="400" t="s">
        <v>466</v>
      </c>
      <c r="E469" s="400"/>
      <c r="F469" s="421" t="str">
        <f t="shared" si="16"/>
        <v/>
      </c>
      <c r="G469" s="421" t="str">
        <f t="shared" si="17"/>
        <v/>
      </c>
    </row>
    <row r="470" spans="1:7" x14ac:dyDescent="0.25">
      <c r="A470" s="400" t="s">
        <v>2205</v>
      </c>
      <c r="B470" s="400" t="s">
        <v>819</v>
      </c>
      <c r="C470" s="400" t="s">
        <v>466</v>
      </c>
      <c r="D470" s="400" t="s">
        <v>466</v>
      </c>
      <c r="E470" s="400"/>
      <c r="F470" s="421" t="str">
        <f t="shared" si="16"/>
        <v/>
      </c>
      <c r="G470" s="421" t="str">
        <f t="shared" si="17"/>
        <v/>
      </c>
    </row>
    <row r="471" spans="1:7" x14ac:dyDescent="0.25">
      <c r="A471" s="400" t="s">
        <v>2206</v>
      </c>
      <c r="B471" s="400" t="s">
        <v>821</v>
      </c>
      <c r="C471" s="400" t="s">
        <v>466</v>
      </c>
      <c r="D471" s="400" t="s">
        <v>466</v>
      </c>
      <c r="E471" s="400"/>
      <c r="F471" s="421" t="str">
        <f t="shared" si="16"/>
        <v/>
      </c>
      <c r="G471" s="421" t="str">
        <f t="shared" si="17"/>
        <v/>
      </c>
    </row>
    <row r="472" spans="1:7" x14ac:dyDescent="0.25">
      <c r="A472" s="400" t="s">
        <v>2207</v>
      </c>
      <c r="B472" s="400" t="s">
        <v>823</v>
      </c>
      <c r="C472" s="400" t="s">
        <v>466</v>
      </c>
      <c r="D472" s="400" t="s">
        <v>466</v>
      </c>
      <c r="E472" s="400"/>
      <c r="F472" s="421" t="str">
        <f t="shared" si="16"/>
        <v/>
      </c>
      <c r="G472" s="421" t="str">
        <f t="shared" si="17"/>
        <v/>
      </c>
    </row>
    <row r="473" spans="1:7" x14ac:dyDescent="0.25">
      <c r="A473" s="400" t="s">
        <v>2208</v>
      </c>
      <c r="B473" s="400" t="s">
        <v>825</v>
      </c>
      <c r="C473" s="400" t="s">
        <v>466</v>
      </c>
      <c r="D473" s="400" t="s">
        <v>466</v>
      </c>
      <c r="E473" s="400"/>
      <c r="F473" s="421" t="str">
        <f t="shared" si="16"/>
        <v/>
      </c>
      <c r="G473" s="421" t="str">
        <f t="shared" si="17"/>
        <v/>
      </c>
    </row>
    <row r="474" spans="1:7" x14ac:dyDescent="0.25">
      <c r="A474" s="400" t="s">
        <v>2209</v>
      </c>
      <c r="B474" s="477" t="s">
        <v>10</v>
      </c>
      <c r="C474" s="422">
        <v>0</v>
      </c>
      <c r="D474" s="449">
        <v>0</v>
      </c>
      <c r="E474" s="400"/>
      <c r="F474" s="429">
        <f>SUM(F466:F473)</f>
        <v>0</v>
      </c>
      <c r="G474" s="429">
        <f>SUM(G466:G473)</f>
        <v>0</v>
      </c>
    </row>
    <row r="475" spans="1:7" x14ac:dyDescent="0.25">
      <c r="A475" s="400" t="s">
        <v>2210</v>
      </c>
      <c r="B475" s="403" t="s">
        <v>827</v>
      </c>
      <c r="C475" s="400" t="s">
        <v>466</v>
      </c>
      <c r="D475" s="400" t="s">
        <v>466</v>
      </c>
      <c r="E475" s="400"/>
      <c r="F475" s="421" t="s">
        <v>2071</v>
      </c>
      <c r="G475" s="421" t="s">
        <v>2071</v>
      </c>
    </row>
    <row r="476" spans="1:7" x14ac:dyDescent="0.25">
      <c r="A476" s="400" t="s">
        <v>2211</v>
      </c>
      <c r="B476" s="403" t="s">
        <v>828</v>
      </c>
      <c r="C476" s="400" t="s">
        <v>466</v>
      </c>
      <c r="D476" s="400" t="s">
        <v>466</v>
      </c>
      <c r="E476" s="400"/>
      <c r="F476" s="421" t="s">
        <v>2071</v>
      </c>
      <c r="G476" s="421" t="s">
        <v>2071</v>
      </c>
    </row>
    <row r="477" spans="1:7" x14ac:dyDescent="0.25">
      <c r="A477" s="400" t="s">
        <v>2212</v>
      </c>
      <c r="B477" s="403" t="s">
        <v>829</v>
      </c>
      <c r="C477" s="400" t="s">
        <v>466</v>
      </c>
      <c r="D477" s="400" t="s">
        <v>466</v>
      </c>
      <c r="E477" s="400"/>
      <c r="F477" s="421" t="s">
        <v>2071</v>
      </c>
      <c r="G477" s="421" t="s">
        <v>2071</v>
      </c>
    </row>
    <row r="478" spans="1:7" x14ac:dyDescent="0.25">
      <c r="A478" s="400" t="s">
        <v>2213</v>
      </c>
      <c r="B478" s="403" t="s">
        <v>830</v>
      </c>
      <c r="C478" s="400" t="s">
        <v>466</v>
      </c>
      <c r="D478" s="400" t="s">
        <v>466</v>
      </c>
      <c r="E478" s="400"/>
      <c r="F478" s="421" t="s">
        <v>2071</v>
      </c>
      <c r="G478" s="421" t="s">
        <v>2071</v>
      </c>
    </row>
    <row r="479" spans="1:7" x14ac:dyDescent="0.25">
      <c r="A479" s="400" t="s">
        <v>2214</v>
      </c>
      <c r="B479" s="403" t="s">
        <v>831</v>
      </c>
      <c r="C479" s="400" t="s">
        <v>466</v>
      </c>
      <c r="D479" s="400" t="s">
        <v>466</v>
      </c>
      <c r="E479" s="400"/>
      <c r="F479" s="421" t="s">
        <v>2071</v>
      </c>
      <c r="G479" s="421" t="s">
        <v>2071</v>
      </c>
    </row>
    <row r="480" spans="1:7" x14ac:dyDescent="0.25">
      <c r="A480" s="400" t="s">
        <v>2215</v>
      </c>
      <c r="B480" s="403" t="s">
        <v>832</v>
      </c>
      <c r="C480" s="400" t="s">
        <v>466</v>
      </c>
      <c r="D480" s="400" t="s">
        <v>466</v>
      </c>
      <c r="E480" s="400"/>
      <c r="F480" s="421" t="s">
        <v>2071</v>
      </c>
      <c r="G480" s="421" t="s">
        <v>2071</v>
      </c>
    </row>
    <row r="481" spans="1:7" x14ac:dyDescent="0.25">
      <c r="A481" s="400" t="s">
        <v>2216</v>
      </c>
      <c r="B481" s="403"/>
      <c r="C481" s="400"/>
      <c r="D481" s="400"/>
      <c r="E481" s="400"/>
      <c r="F481" s="480"/>
      <c r="G481" s="480"/>
    </row>
    <row r="482" spans="1:7" x14ac:dyDescent="0.25">
      <c r="A482" s="400" t="s">
        <v>2217</v>
      </c>
      <c r="B482" s="403"/>
      <c r="C482" s="400"/>
      <c r="D482" s="400"/>
      <c r="E482" s="400"/>
      <c r="F482" s="480"/>
      <c r="G482" s="480"/>
    </row>
    <row r="483" spans="1:7" x14ac:dyDescent="0.25">
      <c r="A483" s="400" t="s">
        <v>2218</v>
      </c>
      <c r="B483" s="403"/>
      <c r="C483" s="400"/>
      <c r="D483" s="400"/>
      <c r="E483" s="400"/>
      <c r="F483" s="453"/>
      <c r="G483" s="453"/>
    </row>
    <row r="484" spans="1:7" x14ac:dyDescent="0.25">
      <c r="A484" s="402"/>
      <c r="B484" s="402" t="s">
        <v>2564</v>
      </c>
      <c r="C484" s="402" t="s">
        <v>793</v>
      </c>
      <c r="D484" s="402" t="s">
        <v>794</v>
      </c>
      <c r="E484" s="402"/>
      <c r="F484" s="402" t="s">
        <v>703</v>
      </c>
      <c r="G484" s="402" t="s">
        <v>795</v>
      </c>
    </row>
    <row r="485" spans="1:7" x14ac:dyDescent="0.25">
      <c r="A485" s="400" t="s">
        <v>2220</v>
      </c>
      <c r="B485" s="400" t="s">
        <v>808</v>
      </c>
      <c r="C485" s="464">
        <v>0</v>
      </c>
      <c r="D485" s="400"/>
      <c r="E485" s="400"/>
      <c r="F485" s="400"/>
      <c r="G485" s="400"/>
    </row>
    <row r="486" spans="1:7" x14ac:dyDescent="0.25">
      <c r="A486" s="400"/>
      <c r="B486" s="400"/>
      <c r="C486" s="400"/>
      <c r="D486" s="400"/>
      <c r="E486" s="400"/>
      <c r="F486" s="400"/>
      <c r="G486" s="400"/>
    </row>
    <row r="487" spans="1:7" x14ac:dyDescent="0.25">
      <c r="A487" s="400"/>
      <c r="B487" s="401" t="s">
        <v>809</v>
      </c>
      <c r="C487" s="400"/>
      <c r="D487" s="400"/>
      <c r="E487" s="400"/>
      <c r="F487" s="400"/>
      <c r="G487" s="400"/>
    </row>
    <row r="488" spans="1:7" x14ac:dyDescent="0.25">
      <c r="A488" s="400" t="s">
        <v>2221</v>
      </c>
      <c r="B488" s="400" t="s">
        <v>811</v>
      </c>
      <c r="C488" s="451">
        <v>14.10912969</v>
      </c>
      <c r="D488" s="400" t="s">
        <v>466</v>
      </c>
      <c r="E488" s="400"/>
      <c r="F488" s="448">
        <f>IF($C$496=0,"",IF(C488="[for completion]","",IF(C488="","",C488/$C$496)))</f>
        <v>1</v>
      </c>
      <c r="G488" s="421" t="str">
        <f>IF($D$496=0,"",IF(D488="[for completion]","",IF(D488="","",D488/$D$496)))</f>
        <v/>
      </c>
    </row>
    <row r="489" spans="1:7" x14ac:dyDescent="0.25">
      <c r="A489" s="400" t="s">
        <v>2222</v>
      </c>
      <c r="B489" s="400" t="s">
        <v>813</v>
      </c>
      <c r="C489" s="451">
        <v>0</v>
      </c>
      <c r="D489" s="400" t="s">
        <v>466</v>
      </c>
      <c r="E489" s="400"/>
      <c r="F489" s="448">
        <f t="shared" ref="F489:F495" si="18">IF($C$496=0,"",IF(C489="[for completion]","",IF(C489="","",C489/$C$496)))</f>
        <v>0</v>
      </c>
      <c r="G489" s="421" t="str">
        <f t="shared" ref="G489:G495" si="19">IF($D$496=0,"",IF(D489="[for completion]","",IF(D489="","",D489/$D$496)))</f>
        <v/>
      </c>
    </row>
    <row r="490" spans="1:7" x14ac:dyDescent="0.25">
      <c r="A490" s="400" t="s">
        <v>2223</v>
      </c>
      <c r="B490" s="400" t="s">
        <v>815</v>
      </c>
      <c r="C490" s="451">
        <v>0</v>
      </c>
      <c r="D490" s="400" t="s">
        <v>466</v>
      </c>
      <c r="E490" s="400"/>
      <c r="F490" s="448">
        <f t="shared" si="18"/>
        <v>0</v>
      </c>
      <c r="G490" s="421" t="str">
        <f t="shared" si="19"/>
        <v/>
      </c>
    </row>
    <row r="491" spans="1:7" x14ac:dyDescent="0.25">
      <c r="A491" s="400" t="s">
        <v>2224</v>
      </c>
      <c r="B491" s="400" t="s">
        <v>817</v>
      </c>
      <c r="C491" s="451">
        <v>0</v>
      </c>
      <c r="D491" s="400" t="s">
        <v>466</v>
      </c>
      <c r="E491" s="400"/>
      <c r="F491" s="448">
        <f t="shared" si="18"/>
        <v>0</v>
      </c>
      <c r="G491" s="421" t="str">
        <f t="shared" si="19"/>
        <v/>
      </c>
    </row>
    <row r="492" spans="1:7" x14ac:dyDescent="0.25">
      <c r="A492" s="400" t="s">
        <v>2225</v>
      </c>
      <c r="B492" s="400" t="s">
        <v>819</v>
      </c>
      <c r="C492" s="451">
        <v>0</v>
      </c>
      <c r="D492" s="400" t="s">
        <v>466</v>
      </c>
      <c r="E492" s="400"/>
      <c r="F492" s="448">
        <f t="shared" si="18"/>
        <v>0</v>
      </c>
      <c r="G492" s="421" t="str">
        <f t="shared" si="19"/>
        <v/>
      </c>
    </row>
    <row r="493" spans="1:7" x14ac:dyDescent="0.25">
      <c r="A493" s="400" t="s">
        <v>2226</v>
      </c>
      <c r="B493" s="400" t="s">
        <v>821</v>
      </c>
      <c r="C493" s="451">
        <v>0</v>
      </c>
      <c r="D493" s="400" t="s">
        <v>466</v>
      </c>
      <c r="E493" s="400"/>
      <c r="F493" s="448">
        <f t="shared" si="18"/>
        <v>0</v>
      </c>
      <c r="G493" s="421" t="str">
        <f t="shared" si="19"/>
        <v/>
      </c>
    </row>
    <row r="494" spans="1:7" x14ac:dyDescent="0.25">
      <c r="A494" s="400" t="s">
        <v>2227</v>
      </c>
      <c r="B494" s="400" t="s">
        <v>823</v>
      </c>
      <c r="C494" s="451">
        <v>0</v>
      </c>
      <c r="D494" s="400" t="s">
        <v>466</v>
      </c>
      <c r="E494" s="400"/>
      <c r="F494" s="448">
        <f t="shared" si="18"/>
        <v>0</v>
      </c>
      <c r="G494" s="421" t="str">
        <f t="shared" si="19"/>
        <v/>
      </c>
    </row>
    <row r="495" spans="1:7" x14ac:dyDescent="0.25">
      <c r="A495" s="400" t="s">
        <v>2229</v>
      </c>
      <c r="B495" s="400" t="s">
        <v>825</v>
      </c>
      <c r="C495" s="451">
        <v>0</v>
      </c>
      <c r="D495" s="400" t="s">
        <v>466</v>
      </c>
      <c r="E495" s="400"/>
      <c r="F495" s="448">
        <f t="shared" si="18"/>
        <v>0</v>
      </c>
      <c r="G495" s="421" t="str">
        <f t="shared" si="19"/>
        <v/>
      </c>
    </row>
    <row r="496" spans="1:7" x14ac:dyDescent="0.25">
      <c r="A496" s="400" t="s">
        <v>2231</v>
      </c>
      <c r="B496" s="477" t="s">
        <v>10</v>
      </c>
      <c r="C496" s="431">
        <f>+SUM(C488:C495)</f>
        <v>14.10912969</v>
      </c>
      <c r="D496" s="431">
        <v>0</v>
      </c>
      <c r="E496" s="400"/>
      <c r="F496" s="453">
        <f>SUM(F488:F495)</f>
        <v>1</v>
      </c>
      <c r="G496" s="429">
        <f>SUM(G488:G495)</f>
        <v>0</v>
      </c>
    </row>
    <row r="497" spans="1:7" x14ac:dyDescent="0.25">
      <c r="A497" s="400" t="s">
        <v>2233</v>
      </c>
      <c r="B497" s="403" t="s">
        <v>827</v>
      </c>
      <c r="C497" s="451">
        <v>0</v>
      </c>
      <c r="D497" s="431"/>
      <c r="E497" s="400"/>
      <c r="F497" s="421" t="s">
        <v>2071</v>
      </c>
      <c r="G497" s="421" t="s">
        <v>2071</v>
      </c>
    </row>
    <row r="498" spans="1:7" x14ac:dyDescent="0.25">
      <c r="A498" s="400" t="s">
        <v>2235</v>
      </c>
      <c r="B498" s="403" t="s">
        <v>828</v>
      </c>
      <c r="C498" s="451">
        <v>0</v>
      </c>
      <c r="D498" s="431"/>
      <c r="E498" s="400"/>
      <c r="F498" s="421" t="s">
        <v>2071</v>
      </c>
      <c r="G498" s="421" t="s">
        <v>2071</v>
      </c>
    </row>
    <row r="499" spans="1:7" x14ac:dyDescent="0.25">
      <c r="A499" s="400" t="s">
        <v>2236</v>
      </c>
      <c r="B499" s="403" t="s">
        <v>829</v>
      </c>
      <c r="C499" s="451">
        <v>0</v>
      </c>
      <c r="D499" s="431"/>
      <c r="E499" s="400"/>
      <c r="F499" s="421" t="s">
        <v>2071</v>
      </c>
      <c r="G499" s="421" t="s">
        <v>2071</v>
      </c>
    </row>
    <row r="500" spans="1:7" x14ac:dyDescent="0.25">
      <c r="A500" s="400" t="s">
        <v>2237</v>
      </c>
      <c r="B500" s="403" t="s">
        <v>830</v>
      </c>
      <c r="C500" s="451">
        <v>0</v>
      </c>
      <c r="D500" s="431"/>
      <c r="E500" s="400"/>
      <c r="F500" s="421" t="s">
        <v>2071</v>
      </c>
      <c r="G500" s="421" t="s">
        <v>2071</v>
      </c>
    </row>
    <row r="501" spans="1:7" x14ac:dyDescent="0.25">
      <c r="A501" s="400" t="s">
        <v>2238</v>
      </c>
      <c r="B501" s="403" t="s">
        <v>831</v>
      </c>
      <c r="C501" s="451">
        <v>0</v>
      </c>
      <c r="D501" s="431"/>
      <c r="E501" s="400"/>
      <c r="F501" s="421" t="s">
        <v>2071</v>
      </c>
      <c r="G501" s="421" t="s">
        <v>2071</v>
      </c>
    </row>
    <row r="502" spans="1:7" x14ac:dyDescent="0.25">
      <c r="A502" s="400" t="s">
        <v>2239</v>
      </c>
      <c r="B502" s="403" t="s">
        <v>832</v>
      </c>
      <c r="C502" s="451">
        <v>0</v>
      </c>
      <c r="D502" s="431"/>
      <c r="E502" s="400"/>
      <c r="F502" s="421" t="s">
        <v>2071</v>
      </c>
      <c r="G502" s="421" t="s">
        <v>2071</v>
      </c>
    </row>
    <row r="503" spans="1:7" x14ac:dyDescent="0.25">
      <c r="A503" s="400" t="s">
        <v>2240</v>
      </c>
      <c r="B503" s="403"/>
      <c r="C503" s="400"/>
      <c r="D503" s="400"/>
      <c r="E503" s="400"/>
      <c r="F503" s="421"/>
      <c r="G503" s="421"/>
    </row>
    <row r="504" spans="1:7" x14ac:dyDescent="0.25">
      <c r="A504" s="400" t="s">
        <v>2241</v>
      </c>
      <c r="B504" s="403"/>
      <c r="C504" s="400"/>
      <c r="D504" s="400"/>
      <c r="E504" s="400"/>
      <c r="F504" s="421"/>
      <c r="G504" s="421"/>
    </row>
    <row r="505" spans="1:7" x14ac:dyDescent="0.25">
      <c r="A505" s="400" t="s">
        <v>2242</v>
      </c>
      <c r="B505" s="403"/>
      <c r="C505" s="400"/>
      <c r="D505" s="400"/>
      <c r="E505" s="400"/>
      <c r="F505" s="421"/>
      <c r="G505" s="429"/>
    </row>
    <row r="506" spans="1:7" x14ac:dyDescent="0.25">
      <c r="A506" s="402"/>
      <c r="B506" s="402" t="s">
        <v>2565</v>
      </c>
      <c r="C506" s="402" t="s">
        <v>873</v>
      </c>
      <c r="D506" s="402" t="s">
        <v>2219</v>
      </c>
      <c r="E506" s="402"/>
      <c r="F506" s="402"/>
      <c r="G506" s="402"/>
    </row>
    <row r="507" spans="1:7" x14ac:dyDescent="0.25">
      <c r="A507" s="400" t="s">
        <v>2243</v>
      </c>
      <c r="B507" s="401" t="s">
        <v>874</v>
      </c>
      <c r="C507" s="464">
        <v>0</v>
      </c>
      <c r="D507" s="400" t="s">
        <v>466</v>
      </c>
      <c r="E507" s="400"/>
      <c r="F507" s="400"/>
      <c r="G507" s="400"/>
    </row>
    <row r="508" spans="1:7" x14ac:dyDescent="0.25">
      <c r="A508" s="400" t="s">
        <v>2244</v>
      </c>
      <c r="B508" s="401" t="s">
        <v>875</v>
      </c>
      <c r="C508" s="464">
        <v>0</v>
      </c>
      <c r="D508" s="400" t="s">
        <v>466</v>
      </c>
      <c r="E508" s="400"/>
      <c r="F508" s="400"/>
      <c r="G508" s="400"/>
    </row>
    <row r="509" spans="1:7" x14ac:dyDescent="0.25">
      <c r="A509" s="400" t="s">
        <v>2245</v>
      </c>
      <c r="B509" s="401" t="s">
        <v>876</v>
      </c>
      <c r="C509" s="464">
        <v>0</v>
      </c>
      <c r="D509" s="400" t="s">
        <v>466</v>
      </c>
      <c r="E509" s="400"/>
      <c r="F509" s="400"/>
      <c r="G509" s="400"/>
    </row>
    <row r="510" spans="1:7" x14ac:dyDescent="0.25">
      <c r="A510" s="400" t="s">
        <v>2246</v>
      </c>
      <c r="B510" s="401" t="s">
        <v>877</v>
      </c>
      <c r="C510" s="464">
        <v>0</v>
      </c>
      <c r="D510" s="400" t="s">
        <v>466</v>
      </c>
      <c r="E510" s="400"/>
      <c r="F510" s="400"/>
      <c r="G510" s="400"/>
    </row>
    <row r="511" spans="1:7" x14ac:dyDescent="0.25">
      <c r="A511" s="400" t="s">
        <v>2247</v>
      </c>
      <c r="B511" s="401" t="s">
        <v>878</v>
      </c>
      <c r="C511" s="464">
        <v>0</v>
      </c>
      <c r="D511" s="400" t="s">
        <v>466</v>
      </c>
      <c r="E511" s="400"/>
      <c r="F511" s="400"/>
      <c r="G511" s="400"/>
    </row>
    <row r="512" spans="1:7" x14ac:dyDescent="0.25">
      <c r="A512" s="400" t="s">
        <v>2248</v>
      </c>
      <c r="B512" s="401" t="s">
        <v>50</v>
      </c>
      <c r="C512" s="464">
        <v>0</v>
      </c>
      <c r="D512" s="400" t="s">
        <v>466</v>
      </c>
      <c r="E512" s="400"/>
      <c r="F512" s="400"/>
      <c r="G512" s="400"/>
    </row>
    <row r="513" spans="1:7" x14ac:dyDescent="0.25">
      <c r="A513" s="400" t="s">
        <v>2249</v>
      </c>
      <c r="B513" s="401" t="s">
        <v>879</v>
      </c>
      <c r="C513" s="464">
        <v>0</v>
      </c>
      <c r="D513" s="400" t="s">
        <v>466</v>
      </c>
      <c r="E513" s="400"/>
      <c r="F513" s="400"/>
      <c r="G513" s="400"/>
    </row>
    <row r="514" spans="1:7" x14ac:dyDescent="0.25">
      <c r="A514" s="400" t="s">
        <v>2250</v>
      </c>
      <c r="B514" s="401" t="s">
        <v>2228</v>
      </c>
      <c r="C514" s="464">
        <v>0</v>
      </c>
      <c r="D514" s="400" t="s">
        <v>466</v>
      </c>
      <c r="E514" s="400"/>
      <c r="F514" s="400"/>
      <c r="G514" s="400"/>
    </row>
    <row r="515" spans="1:7" x14ac:dyDescent="0.25">
      <c r="A515" s="400" t="s">
        <v>2251</v>
      </c>
      <c r="B515" s="401" t="s">
        <v>2230</v>
      </c>
      <c r="C515" s="464">
        <v>0</v>
      </c>
      <c r="D515" s="400" t="s">
        <v>466</v>
      </c>
      <c r="E515" s="400"/>
      <c r="F515" s="400"/>
      <c r="G515" s="400"/>
    </row>
    <row r="516" spans="1:7" x14ac:dyDescent="0.25">
      <c r="A516" s="400" t="s">
        <v>2252</v>
      </c>
      <c r="B516" s="401" t="s">
        <v>2232</v>
      </c>
      <c r="C516" s="464">
        <v>1</v>
      </c>
      <c r="D516" s="400" t="s">
        <v>466</v>
      </c>
      <c r="E516" s="400"/>
      <c r="F516" s="400"/>
      <c r="G516" s="400"/>
    </row>
    <row r="517" spans="1:7" x14ac:dyDescent="0.25">
      <c r="A517" s="400" t="s">
        <v>2253</v>
      </c>
      <c r="B517" s="401" t="s">
        <v>880</v>
      </c>
      <c r="C517" s="464">
        <v>0</v>
      </c>
      <c r="D517" s="400" t="s">
        <v>466</v>
      </c>
      <c r="E517" s="400"/>
      <c r="F517" s="400"/>
      <c r="G517" s="400"/>
    </row>
    <row r="518" spans="1:7" x14ac:dyDescent="0.25">
      <c r="A518" s="400" t="s">
        <v>2254</v>
      </c>
      <c r="B518" s="401" t="s">
        <v>881</v>
      </c>
      <c r="C518" s="464">
        <v>0</v>
      </c>
      <c r="D518" s="400" t="s">
        <v>466</v>
      </c>
      <c r="E518" s="400"/>
      <c r="F518" s="400"/>
      <c r="G518" s="400"/>
    </row>
    <row r="519" spans="1:7" x14ac:dyDescent="0.25">
      <c r="A519" s="400" t="s">
        <v>2255</v>
      </c>
      <c r="B519" s="401" t="s">
        <v>9</v>
      </c>
      <c r="C519" s="464">
        <v>0</v>
      </c>
      <c r="D519" s="400" t="s">
        <v>466</v>
      </c>
      <c r="E519" s="400"/>
      <c r="F519" s="400"/>
      <c r="G519" s="400"/>
    </row>
    <row r="520" spans="1:7" x14ac:dyDescent="0.25">
      <c r="A520" s="400" t="s">
        <v>2256</v>
      </c>
      <c r="B520" s="403" t="s">
        <v>2234</v>
      </c>
      <c r="C520" s="461"/>
      <c r="D520" s="444"/>
      <c r="E520" s="400"/>
      <c r="F520" s="400"/>
      <c r="G520" s="400"/>
    </row>
    <row r="521" spans="1:7" x14ac:dyDescent="0.25">
      <c r="A521" s="400" t="s">
        <v>2257</v>
      </c>
      <c r="B521" s="403" t="s">
        <v>1786</v>
      </c>
      <c r="C521" s="461"/>
      <c r="D521" s="444"/>
      <c r="E521" s="400"/>
      <c r="F521" s="400"/>
      <c r="G521" s="400"/>
    </row>
    <row r="522" spans="1:7" x14ac:dyDescent="0.25">
      <c r="A522" s="400" t="s">
        <v>2258</v>
      </c>
      <c r="B522" s="403" t="s">
        <v>1786</v>
      </c>
      <c r="C522" s="461"/>
      <c r="D522" s="444"/>
      <c r="E522" s="400"/>
      <c r="F522" s="400"/>
      <c r="G522" s="400"/>
    </row>
    <row r="523" spans="1:7" x14ac:dyDescent="0.25">
      <c r="A523" s="400" t="s">
        <v>2637</v>
      </c>
      <c r="B523" s="403" t="s">
        <v>1786</v>
      </c>
      <c r="C523" s="461"/>
      <c r="D523" s="444"/>
      <c r="E523" s="400"/>
      <c r="F523" s="400"/>
      <c r="G523" s="400"/>
    </row>
    <row r="524" spans="1:7" x14ac:dyDescent="0.25">
      <c r="A524" s="400" t="s">
        <v>2638</v>
      </c>
      <c r="B524" s="403" t="s">
        <v>1786</v>
      </c>
      <c r="C524" s="461"/>
      <c r="D524" s="444"/>
      <c r="E524" s="400"/>
      <c r="F524" s="400"/>
      <c r="G524" s="400"/>
    </row>
    <row r="525" spans="1:7" x14ac:dyDescent="0.25">
      <c r="A525" s="400" t="s">
        <v>2639</v>
      </c>
      <c r="B525" s="403" t="s">
        <v>1786</v>
      </c>
      <c r="C525" s="461"/>
      <c r="D525" s="444"/>
      <c r="E525" s="400"/>
      <c r="F525" s="400"/>
      <c r="G525" s="400"/>
    </row>
    <row r="526" spans="1:7" x14ac:dyDescent="0.25">
      <c r="A526" s="400" t="s">
        <v>2640</v>
      </c>
      <c r="B526" s="403" t="s">
        <v>1786</v>
      </c>
      <c r="C526" s="461"/>
      <c r="D526" s="444"/>
      <c r="E526" s="400"/>
      <c r="F526" s="400"/>
      <c r="G526" s="400"/>
    </row>
    <row r="527" spans="1:7" x14ac:dyDescent="0.25">
      <c r="A527" s="400" t="s">
        <v>2641</v>
      </c>
      <c r="B527" s="403" t="s">
        <v>1786</v>
      </c>
      <c r="C527" s="461"/>
      <c r="D527" s="444"/>
      <c r="E527" s="400"/>
      <c r="F527" s="400"/>
      <c r="G527" s="400"/>
    </row>
    <row r="528" spans="1:7" x14ac:dyDescent="0.25">
      <c r="A528" s="400" t="s">
        <v>2642</v>
      </c>
      <c r="B528" s="403" t="s">
        <v>1786</v>
      </c>
      <c r="C528" s="461"/>
      <c r="D528" s="444"/>
      <c r="E528" s="400"/>
      <c r="F528" s="400"/>
      <c r="G528" s="400"/>
    </row>
    <row r="529" spans="1:7" x14ac:dyDescent="0.25">
      <c r="A529" s="400" t="s">
        <v>2643</v>
      </c>
      <c r="B529" s="403" t="s">
        <v>1786</v>
      </c>
      <c r="C529" s="461"/>
      <c r="D529" s="444"/>
      <c r="E529" s="400"/>
      <c r="F529" s="400"/>
      <c r="G529" s="400"/>
    </row>
    <row r="530" spans="1:7" x14ac:dyDescent="0.25">
      <c r="A530" s="400" t="s">
        <v>2644</v>
      </c>
      <c r="B530" s="403" t="s">
        <v>1786</v>
      </c>
      <c r="C530" s="461"/>
      <c r="D530" s="444"/>
      <c r="E530" s="400"/>
      <c r="F530" s="400"/>
      <c r="G530" s="400"/>
    </row>
    <row r="531" spans="1:7" x14ac:dyDescent="0.25">
      <c r="A531" s="400" t="s">
        <v>2645</v>
      </c>
      <c r="B531" s="403" t="s">
        <v>1786</v>
      </c>
      <c r="C531" s="461"/>
      <c r="D531" s="444"/>
      <c r="E531" s="400"/>
      <c r="F531" s="400"/>
      <c r="G531" s="404"/>
    </row>
    <row r="532" spans="1:7" x14ac:dyDescent="0.25">
      <c r="A532" s="400" t="s">
        <v>2646</v>
      </c>
      <c r="B532" s="403" t="s">
        <v>1786</v>
      </c>
      <c r="C532" s="461"/>
      <c r="D532" s="444"/>
      <c r="E532" s="400"/>
      <c r="F532" s="400"/>
      <c r="G532" s="404"/>
    </row>
    <row r="533" spans="1:7" x14ac:dyDescent="0.25">
      <c r="A533" s="400" t="s">
        <v>2647</v>
      </c>
      <c r="B533" s="403" t="s">
        <v>1786</v>
      </c>
      <c r="C533" s="461"/>
      <c r="D533" s="444"/>
      <c r="E533" s="400"/>
      <c r="F533" s="400"/>
      <c r="G533" s="404"/>
    </row>
    <row r="534" spans="1:7" x14ac:dyDescent="0.25">
      <c r="A534" s="402"/>
      <c r="B534" s="402" t="s">
        <v>2692</v>
      </c>
      <c r="C534" s="402" t="s">
        <v>457</v>
      </c>
      <c r="D534" s="402" t="s">
        <v>1722</v>
      </c>
      <c r="E534" s="402"/>
      <c r="F534" s="402" t="s">
        <v>703</v>
      </c>
      <c r="G534" s="402" t="s">
        <v>1723</v>
      </c>
    </row>
    <row r="535" spans="1:7" x14ac:dyDescent="0.25">
      <c r="A535" s="400" t="s">
        <v>2260</v>
      </c>
      <c r="B535" s="401" t="s">
        <v>159</v>
      </c>
      <c r="C535" s="451">
        <v>14.10912969</v>
      </c>
      <c r="D535" s="451">
        <v>1</v>
      </c>
      <c r="E535" s="423"/>
      <c r="F535" s="448">
        <f>IF($C$553=0,"",IF(C535="[for completion]","",IF(C535="","",C535/$C$553)))</f>
        <v>1</v>
      </c>
      <c r="G535" s="448">
        <f>IF($D$553=0,"",IF(D535="[for completion]","",IF(D535="","",D535/$D$553)))</f>
        <v>1</v>
      </c>
    </row>
    <row r="536" spans="1:7" x14ac:dyDescent="0.25">
      <c r="A536" s="400" t="s">
        <v>2261</v>
      </c>
      <c r="B536" s="401" t="s">
        <v>1708</v>
      </c>
      <c r="C536" s="451">
        <v>0</v>
      </c>
      <c r="D536" s="451">
        <v>0</v>
      </c>
      <c r="E536" s="423"/>
      <c r="F536" s="448">
        <f t="shared" ref="F536:F548" si="20">IF($C$553=0,"",IF(C536="[for completion]","",IF(C536="","",C536/$C$553)))</f>
        <v>0</v>
      </c>
      <c r="G536" s="448">
        <f t="shared" ref="G536:G548" si="21">IF($D$553=0,"",IF(D536="[for completion]","",IF(D536="","",D536/$D$553)))</f>
        <v>0</v>
      </c>
    </row>
    <row r="537" spans="1:7" x14ac:dyDescent="0.25">
      <c r="A537" s="400" t="s">
        <v>2262</v>
      </c>
      <c r="B537" s="401" t="s">
        <v>1709</v>
      </c>
      <c r="C537" s="451">
        <v>0</v>
      </c>
      <c r="D537" s="451">
        <v>0</v>
      </c>
      <c r="E537" s="423"/>
      <c r="F537" s="448">
        <f t="shared" si="20"/>
        <v>0</v>
      </c>
      <c r="G537" s="448">
        <f t="shared" si="21"/>
        <v>0</v>
      </c>
    </row>
    <row r="538" spans="1:7" x14ac:dyDescent="0.25">
      <c r="A538" s="400" t="s">
        <v>2263</v>
      </c>
      <c r="B538" s="401" t="s">
        <v>1710</v>
      </c>
      <c r="C538" s="451">
        <v>0</v>
      </c>
      <c r="D538" s="451">
        <v>0</v>
      </c>
      <c r="E538" s="423"/>
      <c r="F538" s="448">
        <f t="shared" si="20"/>
        <v>0</v>
      </c>
      <c r="G538" s="448">
        <f t="shared" si="21"/>
        <v>0</v>
      </c>
    </row>
    <row r="539" spans="1:7" x14ac:dyDescent="0.25">
      <c r="A539" s="400" t="s">
        <v>2264</v>
      </c>
      <c r="B539" s="401" t="s">
        <v>1711</v>
      </c>
      <c r="C539" s="451">
        <v>0</v>
      </c>
      <c r="D539" s="451">
        <v>0</v>
      </c>
      <c r="E539" s="423"/>
      <c r="F539" s="448">
        <f t="shared" si="20"/>
        <v>0</v>
      </c>
      <c r="G539" s="448">
        <f t="shared" si="21"/>
        <v>0</v>
      </c>
    </row>
    <row r="540" spans="1:7" x14ac:dyDescent="0.25">
      <c r="A540" s="400" t="s">
        <v>2265</v>
      </c>
      <c r="B540" s="401" t="s">
        <v>1712</v>
      </c>
      <c r="C540" s="451">
        <v>0</v>
      </c>
      <c r="D540" s="451">
        <v>0</v>
      </c>
      <c r="E540" s="423"/>
      <c r="F540" s="448">
        <f t="shared" si="20"/>
        <v>0</v>
      </c>
      <c r="G540" s="448">
        <f t="shared" si="21"/>
        <v>0</v>
      </c>
    </row>
    <row r="541" spans="1:7" x14ac:dyDescent="0.25">
      <c r="A541" s="400" t="s">
        <v>2266</v>
      </c>
      <c r="B541" s="401" t="s">
        <v>1713</v>
      </c>
      <c r="C541" s="451">
        <v>0</v>
      </c>
      <c r="D541" s="451">
        <v>0</v>
      </c>
      <c r="E541" s="423"/>
      <c r="F541" s="448">
        <f t="shared" si="20"/>
        <v>0</v>
      </c>
      <c r="G541" s="448">
        <f t="shared" si="21"/>
        <v>0</v>
      </c>
    </row>
    <row r="542" spans="1:7" x14ac:dyDescent="0.25">
      <c r="A542" s="400" t="s">
        <v>2267</v>
      </c>
      <c r="B542" s="401" t="s">
        <v>1719</v>
      </c>
      <c r="C542" s="451">
        <v>0</v>
      </c>
      <c r="D542" s="451">
        <v>0</v>
      </c>
      <c r="E542" s="423"/>
      <c r="F542" s="448">
        <f t="shared" si="20"/>
        <v>0</v>
      </c>
      <c r="G542" s="448">
        <f t="shared" si="21"/>
        <v>0</v>
      </c>
    </row>
    <row r="543" spans="1:7" x14ac:dyDescent="0.25">
      <c r="A543" s="400" t="s">
        <v>2268</v>
      </c>
      <c r="B543" s="401" t="s">
        <v>1714</v>
      </c>
      <c r="C543" s="451">
        <v>0</v>
      </c>
      <c r="D543" s="451">
        <v>0</v>
      </c>
      <c r="E543" s="423"/>
      <c r="F543" s="448">
        <f t="shared" si="20"/>
        <v>0</v>
      </c>
      <c r="G543" s="448">
        <f t="shared" si="21"/>
        <v>0</v>
      </c>
    </row>
    <row r="544" spans="1:7" x14ac:dyDescent="0.25">
      <c r="A544" s="400" t="s">
        <v>2269</v>
      </c>
      <c r="B544" s="401" t="s">
        <v>1715</v>
      </c>
      <c r="C544" s="451">
        <v>0</v>
      </c>
      <c r="D544" s="451">
        <v>0</v>
      </c>
      <c r="E544" s="423"/>
      <c r="F544" s="448">
        <f t="shared" si="20"/>
        <v>0</v>
      </c>
      <c r="G544" s="448">
        <f t="shared" si="21"/>
        <v>0</v>
      </c>
    </row>
    <row r="545" spans="1:7" x14ac:dyDescent="0.25">
      <c r="A545" s="400" t="s">
        <v>2270</v>
      </c>
      <c r="B545" s="401" t="s">
        <v>1716</v>
      </c>
      <c r="C545" s="451">
        <v>0</v>
      </c>
      <c r="D545" s="451">
        <v>0</v>
      </c>
      <c r="E545" s="423"/>
      <c r="F545" s="448">
        <f t="shared" si="20"/>
        <v>0</v>
      </c>
      <c r="G545" s="448">
        <f t="shared" si="21"/>
        <v>0</v>
      </c>
    </row>
    <row r="546" spans="1:7" x14ac:dyDescent="0.25">
      <c r="A546" s="400" t="s">
        <v>2271</v>
      </c>
      <c r="B546" s="401" t="s">
        <v>1717</v>
      </c>
      <c r="C546" s="451">
        <v>0</v>
      </c>
      <c r="D546" s="451">
        <v>0</v>
      </c>
      <c r="E546" s="423"/>
      <c r="F546" s="448">
        <f t="shared" si="20"/>
        <v>0</v>
      </c>
      <c r="G546" s="448">
        <f t="shared" si="21"/>
        <v>0</v>
      </c>
    </row>
    <row r="547" spans="1:7" x14ac:dyDescent="0.25">
      <c r="A547" s="400" t="s">
        <v>2272</v>
      </c>
      <c r="B547" s="401" t="s">
        <v>1718</v>
      </c>
      <c r="C547" s="451">
        <v>0</v>
      </c>
      <c r="D547" s="451">
        <v>0</v>
      </c>
      <c r="E547" s="423"/>
      <c r="F547" s="448">
        <f t="shared" si="20"/>
        <v>0</v>
      </c>
      <c r="G547" s="448">
        <f t="shared" si="21"/>
        <v>0</v>
      </c>
    </row>
    <row r="548" spans="1:7" x14ac:dyDescent="0.25">
      <c r="A548" s="400" t="s">
        <v>2273</v>
      </c>
      <c r="B548" s="401" t="s">
        <v>1767</v>
      </c>
      <c r="C548" s="451">
        <v>0</v>
      </c>
      <c r="D548" s="451">
        <v>0</v>
      </c>
      <c r="E548" s="423"/>
      <c r="F548" s="448">
        <f t="shared" si="20"/>
        <v>0</v>
      </c>
      <c r="G548" s="448">
        <f t="shared" si="21"/>
        <v>0</v>
      </c>
    </row>
    <row r="549" spans="1:7" x14ac:dyDescent="0.25">
      <c r="A549" s="400" t="s">
        <v>2274</v>
      </c>
      <c r="B549" s="401" t="s">
        <v>1630</v>
      </c>
      <c r="C549" s="449" t="s">
        <v>466</v>
      </c>
      <c r="D549" s="449" t="s">
        <v>466</v>
      </c>
      <c r="E549" s="423"/>
      <c r="F549" s="421"/>
      <c r="G549" s="421"/>
    </row>
    <row r="550" spans="1:7" x14ac:dyDescent="0.25">
      <c r="A550" s="400" t="s">
        <v>2275</v>
      </c>
      <c r="B550" s="401" t="s">
        <v>1630</v>
      </c>
      <c r="C550" s="449" t="s">
        <v>466</v>
      </c>
      <c r="D550" s="449" t="s">
        <v>466</v>
      </c>
      <c r="E550" s="423"/>
      <c r="F550" s="421"/>
      <c r="G550" s="421"/>
    </row>
    <row r="551" spans="1:7" x14ac:dyDescent="0.25">
      <c r="A551" s="400" t="s">
        <v>2276</v>
      </c>
      <c r="B551" s="401" t="s">
        <v>1630</v>
      </c>
      <c r="C551" s="449" t="s">
        <v>466</v>
      </c>
      <c r="D551" s="449" t="s">
        <v>466</v>
      </c>
      <c r="E551" s="423"/>
      <c r="F551" s="421"/>
      <c r="G551" s="421"/>
    </row>
    <row r="552" spans="1:7" x14ac:dyDescent="0.25">
      <c r="A552" s="400" t="s">
        <v>2277</v>
      </c>
      <c r="B552" s="401" t="s">
        <v>1648</v>
      </c>
      <c r="C552" s="451">
        <v>0</v>
      </c>
      <c r="D552" s="451">
        <v>0</v>
      </c>
      <c r="E552" s="423"/>
      <c r="F552" s="448">
        <f t="shared" ref="F552" si="22">IF($C$553=0,"",IF(C552="[for completion]","",IF(C552="","",C552/$C$553)))</f>
        <v>0</v>
      </c>
      <c r="G552" s="448">
        <f t="shared" ref="G552" si="23">IF($D$553=0,"",IF(D552="[for completion]","",IF(D552="","",D552/$D$553)))</f>
        <v>0</v>
      </c>
    </row>
    <row r="553" spans="1:7" x14ac:dyDescent="0.25">
      <c r="A553" s="400" t="s">
        <v>2278</v>
      </c>
      <c r="B553" s="401" t="s">
        <v>10</v>
      </c>
      <c r="C553" s="451">
        <f>+SUM(C535:C552)</f>
        <v>14.10912969</v>
      </c>
      <c r="D553" s="451">
        <f>+SUM(D535:D552)</f>
        <v>1</v>
      </c>
      <c r="E553" s="423"/>
      <c r="F553" s="453">
        <f>SUM(F535:F552)</f>
        <v>1</v>
      </c>
      <c r="G553" s="453">
        <f>SUM(G535:G552)</f>
        <v>1</v>
      </c>
    </row>
    <row r="554" spans="1:7" x14ac:dyDescent="0.25">
      <c r="A554" s="400" t="s">
        <v>2648</v>
      </c>
      <c r="B554" s="401"/>
      <c r="C554" s="400"/>
      <c r="D554" s="400"/>
      <c r="E554" s="423"/>
      <c r="F554" s="423"/>
      <c r="G554" s="423"/>
    </row>
    <row r="555" spans="1:7" x14ac:dyDescent="0.25">
      <c r="A555" s="400" t="s">
        <v>2649</v>
      </c>
      <c r="B555" s="401"/>
      <c r="C555" s="400"/>
      <c r="D555" s="400"/>
      <c r="E555" s="423"/>
      <c r="F555" s="423"/>
      <c r="G555" s="423"/>
    </row>
    <row r="556" spans="1:7" x14ac:dyDescent="0.25">
      <c r="A556" s="400" t="s">
        <v>2650</v>
      </c>
      <c r="B556" s="401"/>
      <c r="C556" s="400"/>
      <c r="D556" s="400"/>
      <c r="E556" s="423"/>
      <c r="F556" s="423"/>
      <c r="G556" s="423"/>
    </row>
    <row r="557" spans="1:7" x14ac:dyDescent="0.25">
      <c r="A557" s="402"/>
      <c r="B557" s="402" t="s">
        <v>2691</v>
      </c>
      <c r="C557" s="402" t="s">
        <v>457</v>
      </c>
      <c r="D557" s="402" t="s">
        <v>1627</v>
      </c>
      <c r="E557" s="402"/>
      <c r="F557" s="402" t="s">
        <v>703</v>
      </c>
      <c r="G557" s="402" t="s">
        <v>2259</v>
      </c>
    </row>
    <row r="558" spans="1:7" x14ac:dyDescent="0.25">
      <c r="A558" s="400" t="s">
        <v>2279</v>
      </c>
      <c r="B558" s="401" t="s">
        <v>1735</v>
      </c>
      <c r="C558" s="451">
        <v>14.10912969</v>
      </c>
      <c r="D558" s="451">
        <v>1</v>
      </c>
      <c r="E558" s="423"/>
      <c r="F558" s="448">
        <f>IF($C$576=0,"",IF(C558="[for completion]","",IF(C558="","",C558/$C$576)))</f>
        <v>1</v>
      </c>
      <c r="G558" s="448">
        <f>IF($D$576=0,"",IF(D558="[for completion]","",IF(D558="","",D558/$D$576)))</f>
        <v>1</v>
      </c>
    </row>
    <row r="559" spans="1:7" x14ac:dyDescent="0.25">
      <c r="A559" s="400" t="s">
        <v>2280</v>
      </c>
      <c r="B559" s="401" t="s">
        <v>1736</v>
      </c>
      <c r="C559" s="451">
        <v>0</v>
      </c>
      <c r="D559" s="451">
        <v>0</v>
      </c>
      <c r="E559" s="423"/>
      <c r="F559" s="448">
        <f t="shared" ref="F559:F571" si="24">IF($C$576=0,"",IF(C559="[for completion]","",IF(C559="","",C559/$C$576)))</f>
        <v>0</v>
      </c>
      <c r="G559" s="448">
        <f t="shared" ref="G559:G571" si="25">IF($D$576=0,"",IF(D559="[for completion]","",IF(D559="","",D559/$D$576)))</f>
        <v>0</v>
      </c>
    </row>
    <row r="560" spans="1:7" x14ac:dyDescent="0.25">
      <c r="A560" s="400" t="s">
        <v>2281</v>
      </c>
      <c r="B560" s="401" t="s">
        <v>1737</v>
      </c>
      <c r="C560" s="451">
        <v>0</v>
      </c>
      <c r="D560" s="451">
        <v>0</v>
      </c>
      <c r="E560" s="423"/>
      <c r="F560" s="448">
        <f t="shared" si="24"/>
        <v>0</v>
      </c>
      <c r="G560" s="448">
        <f t="shared" si="25"/>
        <v>0</v>
      </c>
    </row>
    <row r="561" spans="1:7" x14ac:dyDescent="0.25">
      <c r="A561" s="400" t="s">
        <v>2282</v>
      </c>
      <c r="B561" s="401" t="s">
        <v>1738</v>
      </c>
      <c r="C561" s="451">
        <v>0</v>
      </c>
      <c r="D561" s="451">
        <v>0</v>
      </c>
      <c r="E561" s="423"/>
      <c r="F561" s="448">
        <f t="shared" si="24"/>
        <v>0</v>
      </c>
      <c r="G561" s="448">
        <f t="shared" si="25"/>
        <v>0</v>
      </c>
    </row>
    <row r="562" spans="1:7" x14ac:dyDescent="0.25">
      <c r="A562" s="400" t="s">
        <v>2283</v>
      </c>
      <c r="B562" s="401" t="s">
        <v>1739</v>
      </c>
      <c r="C562" s="451">
        <v>0</v>
      </c>
      <c r="D562" s="451">
        <v>0</v>
      </c>
      <c r="E562" s="423"/>
      <c r="F562" s="448">
        <f t="shared" si="24"/>
        <v>0</v>
      </c>
      <c r="G562" s="448">
        <f t="shared" si="25"/>
        <v>0</v>
      </c>
    </row>
    <row r="563" spans="1:7" x14ac:dyDescent="0.25">
      <c r="A563" s="400" t="s">
        <v>2284</v>
      </c>
      <c r="B563" s="401" t="s">
        <v>1740</v>
      </c>
      <c r="C563" s="451">
        <v>0</v>
      </c>
      <c r="D563" s="451">
        <v>0</v>
      </c>
      <c r="E563" s="423"/>
      <c r="F563" s="448">
        <f t="shared" si="24"/>
        <v>0</v>
      </c>
      <c r="G563" s="448">
        <f t="shared" si="25"/>
        <v>0</v>
      </c>
    </row>
    <row r="564" spans="1:7" x14ac:dyDescent="0.25">
      <c r="A564" s="400" t="s">
        <v>2285</v>
      </c>
      <c r="B564" s="401" t="s">
        <v>1741</v>
      </c>
      <c r="C564" s="451">
        <v>0</v>
      </c>
      <c r="D564" s="451">
        <v>0</v>
      </c>
      <c r="E564" s="423"/>
      <c r="F564" s="448">
        <f t="shared" si="24"/>
        <v>0</v>
      </c>
      <c r="G564" s="448">
        <f t="shared" si="25"/>
        <v>0</v>
      </c>
    </row>
    <row r="565" spans="1:7" x14ac:dyDescent="0.25">
      <c r="A565" s="400" t="s">
        <v>2286</v>
      </c>
      <c r="B565" s="401" t="s">
        <v>2138</v>
      </c>
      <c r="C565" s="451">
        <f t="shared" ref="C565:C571" si="26">C542</f>
        <v>0</v>
      </c>
      <c r="D565" s="451">
        <v>0</v>
      </c>
      <c r="E565" s="423"/>
      <c r="F565" s="448">
        <f t="shared" si="24"/>
        <v>0</v>
      </c>
      <c r="G565" s="448">
        <f t="shared" si="25"/>
        <v>0</v>
      </c>
    </row>
    <row r="566" spans="1:7" x14ac:dyDescent="0.25">
      <c r="A566" s="400" t="s">
        <v>2287</v>
      </c>
      <c r="B566" s="401" t="s">
        <v>2140</v>
      </c>
      <c r="C566" s="451">
        <f t="shared" si="26"/>
        <v>0</v>
      </c>
      <c r="D566" s="451">
        <v>0</v>
      </c>
      <c r="E566" s="423"/>
      <c r="F566" s="448">
        <f t="shared" si="24"/>
        <v>0</v>
      </c>
      <c r="G566" s="448">
        <f t="shared" si="25"/>
        <v>0</v>
      </c>
    </row>
    <row r="567" spans="1:7" x14ac:dyDescent="0.25">
      <c r="A567" s="400" t="s">
        <v>2288</v>
      </c>
      <c r="B567" s="401" t="s">
        <v>2142</v>
      </c>
      <c r="C567" s="451">
        <f t="shared" si="26"/>
        <v>0</v>
      </c>
      <c r="D567" s="451">
        <v>0</v>
      </c>
      <c r="E567" s="423"/>
      <c r="F567" s="448">
        <f t="shared" si="24"/>
        <v>0</v>
      </c>
      <c r="G567" s="448">
        <f t="shared" si="25"/>
        <v>0</v>
      </c>
    </row>
    <row r="568" spans="1:7" x14ac:dyDescent="0.25">
      <c r="A568" s="400" t="s">
        <v>2289</v>
      </c>
      <c r="B568" s="401" t="s">
        <v>2144</v>
      </c>
      <c r="C568" s="451">
        <f t="shared" si="26"/>
        <v>0</v>
      </c>
      <c r="D568" s="451">
        <v>0</v>
      </c>
      <c r="E568" s="423"/>
      <c r="F568" s="448">
        <f t="shared" si="24"/>
        <v>0</v>
      </c>
      <c r="G568" s="448">
        <f t="shared" si="25"/>
        <v>0</v>
      </c>
    </row>
    <row r="569" spans="1:7" x14ac:dyDescent="0.25">
      <c r="A569" s="400" t="s">
        <v>2651</v>
      </c>
      <c r="B569" s="401" t="s">
        <v>2146</v>
      </c>
      <c r="C569" s="451">
        <f t="shared" si="26"/>
        <v>0</v>
      </c>
      <c r="D569" s="451">
        <v>0</v>
      </c>
      <c r="E569" s="423"/>
      <c r="F569" s="448">
        <f t="shared" si="24"/>
        <v>0</v>
      </c>
      <c r="G569" s="448">
        <f t="shared" si="25"/>
        <v>0</v>
      </c>
    </row>
    <row r="570" spans="1:7" x14ac:dyDescent="0.25">
      <c r="A570" s="400" t="s">
        <v>2652</v>
      </c>
      <c r="B570" s="401" t="s">
        <v>2148</v>
      </c>
      <c r="C570" s="451">
        <f t="shared" si="26"/>
        <v>0</v>
      </c>
      <c r="D570" s="451">
        <v>0</v>
      </c>
      <c r="E570" s="423"/>
      <c r="F570" s="448">
        <f t="shared" si="24"/>
        <v>0</v>
      </c>
      <c r="G570" s="448">
        <f t="shared" si="25"/>
        <v>0</v>
      </c>
    </row>
    <row r="571" spans="1:7" x14ac:dyDescent="0.25">
      <c r="A571" s="400" t="s">
        <v>2653</v>
      </c>
      <c r="B571" s="401" t="s">
        <v>1721</v>
      </c>
      <c r="C571" s="451">
        <f t="shared" si="26"/>
        <v>0</v>
      </c>
      <c r="D571" s="451">
        <v>0</v>
      </c>
      <c r="E571" s="423"/>
      <c r="F571" s="448">
        <f t="shared" si="24"/>
        <v>0</v>
      </c>
      <c r="G571" s="448">
        <f t="shared" si="25"/>
        <v>0</v>
      </c>
    </row>
    <row r="572" spans="1:7" x14ac:dyDescent="0.25">
      <c r="A572" s="400" t="s">
        <v>2654</v>
      </c>
      <c r="B572" s="401" t="s">
        <v>1630</v>
      </c>
      <c r="C572" s="451" t="s">
        <v>466</v>
      </c>
      <c r="D572" s="451" t="s">
        <v>466</v>
      </c>
      <c r="E572" s="423"/>
      <c r="F572" s="448"/>
      <c r="G572" s="448"/>
    </row>
    <row r="573" spans="1:7" x14ac:dyDescent="0.25">
      <c r="A573" s="400" t="s">
        <v>2655</v>
      </c>
      <c r="B573" s="401" t="s">
        <v>1630</v>
      </c>
      <c r="C573" s="451" t="s">
        <v>466</v>
      </c>
      <c r="D573" s="449" t="s">
        <v>466</v>
      </c>
      <c r="E573" s="423"/>
      <c r="F573" s="448"/>
      <c r="G573" s="448"/>
    </row>
    <row r="574" spans="1:7" x14ac:dyDescent="0.25">
      <c r="A574" s="400" t="s">
        <v>2656</v>
      </c>
      <c r="B574" s="401" t="s">
        <v>1630</v>
      </c>
      <c r="C574" s="451" t="s">
        <v>466</v>
      </c>
      <c r="D574" s="449" t="s">
        <v>466</v>
      </c>
      <c r="E574" s="423"/>
      <c r="F574" s="448"/>
      <c r="G574" s="448"/>
    </row>
    <row r="575" spans="1:7" x14ac:dyDescent="0.25">
      <c r="A575" s="400" t="s">
        <v>2657</v>
      </c>
      <c r="B575" s="401" t="s">
        <v>1648</v>
      </c>
      <c r="C575" s="451">
        <v>0</v>
      </c>
      <c r="D575" s="451">
        <v>0</v>
      </c>
      <c r="E575" s="423"/>
      <c r="F575" s="448">
        <f t="shared" ref="F575" si="27">IF($C$576=0,"",IF(C575="[for completion]","",IF(C575="","",C575/$C$576)))</f>
        <v>0</v>
      </c>
      <c r="G575" s="448">
        <f t="shared" ref="G575" si="28">IF($D$576=0,"",IF(D575="[for completion]","",IF(D575="","",D575/$D$576)))</f>
        <v>0</v>
      </c>
    </row>
    <row r="576" spans="1:7" x14ac:dyDescent="0.25">
      <c r="A576" s="400" t="s">
        <v>2658</v>
      </c>
      <c r="B576" s="401" t="s">
        <v>10</v>
      </c>
      <c r="C576" s="431">
        <f>SUM(C558:C575)</f>
        <v>14.10912969</v>
      </c>
      <c r="D576" s="431">
        <f>SUM(D558:D575)</f>
        <v>1</v>
      </c>
      <c r="E576" s="423"/>
      <c r="F576" s="453">
        <f>SUM(F558:F575)</f>
        <v>1</v>
      </c>
      <c r="G576" s="453">
        <f>SUM(G558:G575)</f>
        <v>1</v>
      </c>
    </row>
    <row r="577" spans="1:7" x14ac:dyDescent="0.25">
      <c r="A577" s="402"/>
      <c r="B577" s="402" t="s">
        <v>2690</v>
      </c>
      <c r="C577" s="402" t="s">
        <v>457</v>
      </c>
      <c r="D577" s="402" t="s">
        <v>1722</v>
      </c>
      <c r="E577" s="402"/>
      <c r="F577" s="402" t="s">
        <v>703</v>
      </c>
      <c r="G577" s="402" t="s">
        <v>1723</v>
      </c>
    </row>
    <row r="578" spans="1:7" x14ac:dyDescent="0.25">
      <c r="A578" s="400" t="s">
        <v>2290</v>
      </c>
      <c r="B578" s="401" t="s">
        <v>1677</v>
      </c>
      <c r="C578" s="431">
        <v>0</v>
      </c>
      <c r="D578" s="431">
        <v>0</v>
      </c>
      <c r="E578" s="423"/>
      <c r="F578" s="448">
        <f>IF($C$588=0,"",IF(C578="[for completion]","",IF(C578="","",C578/$C$588)))</f>
        <v>0</v>
      </c>
      <c r="G578" s="448">
        <f>IF($D$588=0,"",IF(D578="[for completion]","",IF(D578="","",D578/$D$588)))</f>
        <v>0</v>
      </c>
    </row>
    <row r="579" spans="1:7" x14ac:dyDescent="0.25">
      <c r="A579" s="400" t="s">
        <v>2292</v>
      </c>
      <c r="B579" s="401" t="s">
        <v>1679</v>
      </c>
      <c r="C579" s="431">
        <v>0</v>
      </c>
      <c r="D579" s="431">
        <v>0</v>
      </c>
      <c r="E579" s="423"/>
      <c r="F579" s="448">
        <f t="shared" ref="F579:F587" si="29">IF($C$588=0,"",IF(C579="[for completion]","",IF(C579="","",C579/$C$588)))</f>
        <v>0</v>
      </c>
      <c r="G579" s="448">
        <f t="shared" ref="G579:G587" si="30">IF($D$588=0,"",IF(D579="[for completion]","",IF(D579="","",D579/$D$588)))</f>
        <v>0</v>
      </c>
    </row>
    <row r="580" spans="1:7" x14ac:dyDescent="0.25">
      <c r="A580" s="400" t="s">
        <v>2293</v>
      </c>
      <c r="B580" s="401" t="s">
        <v>1681</v>
      </c>
      <c r="C580" s="431">
        <v>0</v>
      </c>
      <c r="D580" s="431">
        <v>0</v>
      </c>
      <c r="E580" s="423"/>
      <c r="F580" s="448">
        <f t="shared" si="29"/>
        <v>0</v>
      </c>
      <c r="G580" s="448">
        <f t="shared" si="30"/>
        <v>0</v>
      </c>
    </row>
    <row r="581" spans="1:7" x14ac:dyDescent="0.25">
      <c r="A581" s="400" t="s">
        <v>2294</v>
      </c>
      <c r="B581" s="401" t="s">
        <v>1683</v>
      </c>
      <c r="C581" s="431">
        <v>0</v>
      </c>
      <c r="D581" s="431">
        <v>0</v>
      </c>
      <c r="E581" s="423"/>
      <c r="F581" s="448">
        <f t="shared" si="29"/>
        <v>0</v>
      </c>
      <c r="G581" s="448">
        <f t="shared" si="30"/>
        <v>0</v>
      </c>
    </row>
    <row r="582" spans="1:7" x14ac:dyDescent="0.25">
      <c r="A582" s="400" t="s">
        <v>2295</v>
      </c>
      <c r="B582" s="401" t="s">
        <v>1685</v>
      </c>
      <c r="C582" s="431">
        <v>0</v>
      </c>
      <c r="D582" s="431">
        <v>0</v>
      </c>
      <c r="E582" s="423"/>
      <c r="F582" s="448">
        <f t="shared" si="29"/>
        <v>0</v>
      </c>
      <c r="G582" s="448">
        <f t="shared" si="30"/>
        <v>0</v>
      </c>
    </row>
    <row r="583" spans="1:7" x14ac:dyDescent="0.25">
      <c r="A583" s="400" t="s">
        <v>2659</v>
      </c>
      <c r="B583" s="401" t="s">
        <v>1687</v>
      </c>
      <c r="C583" s="431">
        <v>0</v>
      </c>
      <c r="D583" s="431">
        <v>0</v>
      </c>
      <c r="E583" s="423"/>
      <c r="F583" s="448">
        <f t="shared" si="29"/>
        <v>0</v>
      </c>
      <c r="G583" s="448">
        <f t="shared" si="30"/>
        <v>0</v>
      </c>
    </row>
    <row r="584" spans="1:7" x14ac:dyDescent="0.25">
      <c r="A584" s="400" t="s">
        <v>2660</v>
      </c>
      <c r="B584" s="401" t="s">
        <v>1689</v>
      </c>
      <c r="C584" s="431">
        <v>0</v>
      </c>
      <c r="D584" s="431">
        <v>0</v>
      </c>
      <c r="E584" s="423"/>
      <c r="F584" s="448">
        <f t="shared" si="29"/>
        <v>0</v>
      </c>
      <c r="G584" s="448">
        <f t="shared" si="30"/>
        <v>0</v>
      </c>
    </row>
    <row r="585" spans="1:7" x14ac:dyDescent="0.25">
      <c r="A585" s="400" t="s">
        <v>2661</v>
      </c>
      <c r="B585" s="401" t="s">
        <v>1691</v>
      </c>
      <c r="C585" s="431">
        <v>0</v>
      </c>
      <c r="D585" s="431">
        <v>0</v>
      </c>
      <c r="E585" s="423"/>
      <c r="F585" s="448">
        <f t="shared" si="29"/>
        <v>0</v>
      </c>
      <c r="G585" s="448">
        <f t="shared" si="30"/>
        <v>0</v>
      </c>
    </row>
    <row r="586" spans="1:7" x14ac:dyDescent="0.25">
      <c r="A586" s="400" t="s">
        <v>2662</v>
      </c>
      <c r="B586" s="401" t="s">
        <v>1693</v>
      </c>
      <c r="C586" s="431">
        <v>14.10912969</v>
      </c>
      <c r="D586" s="431">
        <v>1</v>
      </c>
      <c r="E586" s="423"/>
      <c r="F586" s="448">
        <f t="shared" si="29"/>
        <v>1</v>
      </c>
      <c r="G586" s="448">
        <f t="shared" si="30"/>
        <v>1</v>
      </c>
    </row>
    <row r="587" spans="1:7" x14ac:dyDescent="0.25">
      <c r="A587" s="400" t="s">
        <v>2663</v>
      </c>
      <c r="B587" s="401" t="s">
        <v>1648</v>
      </c>
      <c r="C587" s="431">
        <v>0</v>
      </c>
      <c r="D587" s="431">
        <v>0</v>
      </c>
      <c r="E587" s="423"/>
      <c r="F587" s="448">
        <f t="shared" si="29"/>
        <v>0</v>
      </c>
      <c r="G587" s="448">
        <f t="shared" si="30"/>
        <v>0</v>
      </c>
    </row>
    <row r="588" spans="1:7" x14ac:dyDescent="0.25">
      <c r="A588" s="400" t="s">
        <v>2664</v>
      </c>
      <c r="B588" s="401" t="s">
        <v>10</v>
      </c>
      <c r="C588" s="431">
        <v>14.10912969</v>
      </c>
      <c r="D588" s="431">
        <v>1</v>
      </c>
      <c r="E588" s="423"/>
      <c r="F588" s="453">
        <f>SUM(F578:F587)</f>
        <v>1</v>
      </c>
      <c r="G588" s="453">
        <f>SUM(G578:G587)</f>
        <v>1</v>
      </c>
    </row>
    <row r="590" spans="1:7" x14ac:dyDescent="0.25">
      <c r="A590" s="402"/>
      <c r="B590" s="402" t="s">
        <v>2689</v>
      </c>
      <c r="C590" s="402" t="s">
        <v>457</v>
      </c>
      <c r="D590" s="402" t="s">
        <v>1627</v>
      </c>
      <c r="E590" s="402"/>
      <c r="F590" s="402" t="s">
        <v>703</v>
      </c>
      <c r="G590" s="402" t="s">
        <v>1723</v>
      </c>
    </row>
    <row r="591" spans="1:7" x14ac:dyDescent="0.25">
      <c r="A591" s="400" t="s">
        <v>2665</v>
      </c>
      <c r="B591" s="401" t="s">
        <v>2291</v>
      </c>
      <c r="C591" s="431">
        <v>14.10912969</v>
      </c>
      <c r="D591" s="431">
        <v>1</v>
      </c>
      <c r="E591" s="423"/>
      <c r="F591" s="448">
        <f>IF($C$595=0,"",IF(C591="[for completion]","",IF(C591="","",C591/$C$595)))</f>
        <v>1</v>
      </c>
      <c r="G591" s="448">
        <f>IF($D$595=0,"",IF(D591="[for completion]","",IF(D591="","",D591/$D$595)))</f>
        <v>1</v>
      </c>
    </row>
    <row r="592" spans="1:7" x14ac:dyDescent="0.25">
      <c r="A592" s="400" t="s">
        <v>2666</v>
      </c>
      <c r="B592" s="428" t="s">
        <v>1707</v>
      </c>
      <c r="C592" s="431">
        <v>0</v>
      </c>
      <c r="D592" s="431">
        <v>0</v>
      </c>
      <c r="E592" s="423"/>
      <c r="F592" s="448">
        <f>IF($C$595=0,"",IF(C592="[for completion]","",IF(C592="","",C592/$C$595)))</f>
        <v>0</v>
      </c>
      <c r="G592" s="448">
        <f t="shared" ref="G592:G594" si="31">IF($D$595=0,"",IF(D592="[for completion]","",IF(D592="","",D592/$D$595)))</f>
        <v>0</v>
      </c>
    </row>
    <row r="593" spans="1:7" x14ac:dyDescent="0.25">
      <c r="A593" s="400" t="s">
        <v>2667</v>
      </c>
      <c r="B593" s="401" t="s">
        <v>1555</v>
      </c>
      <c r="C593" s="431">
        <v>0</v>
      </c>
      <c r="D593" s="431">
        <v>0</v>
      </c>
      <c r="E593" s="423"/>
      <c r="F593" s="448">
        <f>IF($C$595=0,"",IF(C593="[for completion]","",IF(C593="","",C593/$C$595)))</f>
        <v>0</v>
      </c>
      <c r="G593" s="448">
        <f t="shared" si="31"/>
        <v>0</v>
      </c>
    </row>
    <row r="594" spans="1:7" x14ac:dyDescent="0.25">
      <c r="A594" s="400" t="s">
        <v>2668</v>
      </c>
      <c r="B594" s="400" t="s">
        <v>1648</v>
      </c>
      <c r="C594" s="431">
        <v>0</v>
      </c>
      <c r="D594" s="431">
        <v>0</v>
      </c>
      <c r="E594" s="423"/>
      <c r="F594" s="448">
        <f>IF($C$595=0,"",IF(C594="[for completion]","",IF(C594="","",C594/$C$595)))</f>
        <v>0</v>
      </c>
      <c r="G594" s="448">
        <f t="shared" si="31"/>
        <v>0</v>
      </c>
    </row>
    <row r="595" spans="1:7" x14ac:dyDescent="0.25">
      <c r="A595" s="400" t="s">
        <v>2669</v>
      </c>
      <c r="B595" s="401" t="s">
        <v>10</v>
      </c>
      <c r="C595" s="431">
        <v>14.10912969</v>
      </c>
      <c r="D595" s="431">
        <v>1</v>
      </c>
      <c r="E595" s="423"/>
      <c r="F595" s="453">
        <f>SUM(F591:F594)</f>
        <v>1</v>
      </c>
      <c r="G595" s="453">
        <f>SUM(G591:G594)</f>
        <v>1</v>
      </c>
    </row>
    <row r="596" spans="1:7" x14ac:dyDescent="0.25">
      <c r="A596" s="400"/>
    </row>
    <row r="597" spans="1:7" x14ac:dyDescent="0.25">
      <c r="A597" s="402"/>
      <c r="B597" s="402" t="s">
        <v>2569</v>
      </c>
      <c r="C597" s="402" t="s">
        <v>457</v>
      </c>
      <c r="D597" s="402" t="s">
        <v>1722</v>
      </c>
      <c r="E597" s="402"/>
      <c r="F597" s="402" t="s">
        <v>702</v>
      </c>
      <c r="G597" s="402" t="s">
        <v>1723</v>
      </c>
    </row>
    <row r="598" spans="1:7" x14ac:dyDescent="0.25">
      <c r="A598" s="400" t="s">
        <v>2670</v>
      </c>
      <c r="B598" s="447">
        <v>1361.4831389000001</v>
      </c>
      <c r="C598" s="422">
        <f>+C595</f>
        <v>14.10912969</v>
      </c>
      <c r="D598" s="431">
        <f>+D595</f>
        <v>1</v>
      </c>
      <c r="E598" s="404"/>
      <c r="F598" s="421" t="s">
        <v>2071</v>
      </c>
      <c r="G598" s="421" t="s">
        <v>2071</v>
      </c>
    </row>
    <row r="599" spans="1:7" x14ac:dyDescent="0.25">
      <c r="A599" s="400" t="s">
        <v>2671</v>
      </c>
      <c r="B599" s="450" t="s">
        <v>1630</v>
      </c>
      <c r="C599" s="400" t="s">
        <v>620</v>
      </c>
      <c r="D599" s="400" t="s">
        <v>620</v>
      </c>
      <c r="E599" s="404"/>
      <c r="F599" s="421" t="s">
        <v>2071</v>
      </c>
      <c r="G599" s="421" t="s">
        <v>2071</v>
      </c>
    </row>
    <row r="600" spans="1:7" x14ac:dyDescent="0.25">
      <c r="A600" s="400" t="s">
        <v>2672</v>
      </c>
      <c r="B600" s="450" t="s">
        <v>1630</v>
      </c>
      <c r="C600" s="400" t="s">
        <v>620</v>
      </c>
      <c r="D600" s="400" t="s">
        <v>620</v>
      </c>
      <c r="E600" s="404"/>
      <c r="F600" s="421" t="s">
        <v>2071</v>
      </c>
      <c r="G600" s="421" t="s">
        <v>2071</v>
      </c>
    </row>
    <row r="601" spans="1:7" x14ac:dyDescent="0.25">
      <c r="A601" s="400" t="s">
        <v>2673</v>
      </c>
      <c r="B601" s="450" t="s">
        <v>1630</v>
      </c>
      <c r="C601" s="400" t="s">
        <v>620</v>
      </c>
      <c r="D601" s="400" t="s">
        <v>620</v>
      </c>
      <c r="E601" s="404"/>
      <c r="F601" s="421" t="s">
        <v>2071</v>
      </c>
      <c r="G601" s="421" t="s">
        <v>2071</v>
      </c>
    </row>
    <row r="602" spans="1:7" x14ac:dyDescent="0.25">
      <c r="A602" s="400" t="s">
        <v>2674</v>
      </c>
      <c r="B602" s="450" t="s">
        <v>1630</v>
      </c>
      <c r="C602" s="400" t="s">
        <v>620</v>
      </c>
      <c r="D602" s="400" t="s">
        <v>620</v>
      </c>
      <c r="E602" s="404"/>
      <c r="F602" s="421" t="s">
        <v>2071</v>
      </c>
      <c r="G602" s="421" t="s">
        <v>2071</v>
      </c>
    </row>
    <row r="603" spans="1:7" x14ac:dyDescent="0.25">
      <c r="A603" s="400" t="s">
        <v>2675</v>
      </c>
      <c r="B603" s="450" t="s">
        <v>1630</v>
      </c>
      <c r="C603" s="400" t="s">
        <v>620</v>
      </c>
      <c r="D603" s="400" t="s">
        <v>620</v>
      </c>
      <c r="E603" s="404"/>
      <c r="F603" s="421" t="s">
        <v>2071</v>
      </c>
      <c r="G603" s="421" t="s">
        <v>2071</v>
      </c>
    </row>
    <row r="604" spans="1:7" x14ac:dyDescent="0.25">
      <c r="A604" s="400" t="s">
        <v>2676</v>
      </c>
      <c r="B604" s="450" t="s">
        <v>1630</v>
      </c>
      <c r="C604" s="400" t="s">
        <v>620</v>
      </c>
      <c r="D604" s="400" t="s">
        <v>620</v>
      </c>
      <c r="E604" s="404"/>
      <c r="F604" s="421" t="s">
        <v>2071</v>
      </c>
      <c r="G604" s="421" t="s">
        <v>2071</v>
      </c>
    </row>
    <row r="605" spans="1:7" x14ac:dyDescent="0.25">
      <c r="A605" s="400" t="s">
        <v>2677</v>
      </c>
      <c r="B605" s="450" t="s">
        <v>1630</v>
      </c>
      <c r="C605" s="400" t="s">
        <v>620</v>
      </c>
      <c r="D605" s="400" t="s">
        <v>620</v>
      </c>
      <c r="E605" s="404"/>
      <c r="F605" s="421" t="s">
        <v>2071</v>
      </c>
      <c r="G605" s="421" t="s">
        <v>2071</v>
      </c>
    </row>
    <row r="606" spans="1:7" x14ac:dyDescent="0.25">
      <c r="A606" s="400" t="s">
        <v>2678</v>
      </c>
      <c r="B606" s="450" t="s">
        <v>1630</v>
      </c>
      <c r="C606" s="400" t="s">
        <v>620</v>
      </c>
      <c r="D606" s="400" t="s">
        <v>620</v>
      </c>
      <c r="E606" s="404"/>
      <c r="F606" s="421" t="s">
        <v>2071</v>
      </c>
      <c r="G606" s="421" t="s">
        <v>2071</v>
      </c>
    </row>
    <row r="607" spans="1:7" x14ac:dyDescent="0.25">
      <c r="A607" s="400" t="s">
        <v>2679</v>
      </c>
      <c r="B607" s="450" t="s">
        <v>1630</v>
      </c>
      <c r="C607" s="400" t="s">
        <v>620</v>
      </c>
      <c r="D607" s="400" t="s">
        <v>620</v>
      </c>
      <c r="E607" s="404"/>
      <c r="F607" s="421" t="s">
        <v>2071</v>
      </c>
      <c r="G607" s="421" t="s">
        <v>2071</v>
      </c>
    </row>
    <row r="608" spans="1:7" x14ac:dyDescent="0.25">
      <c r="A608" s="400" t="s">
        <v>2680</v>
      </c>
      <c r="B608" s="450" t="s">
        <v>1630</v>
      </c>
      <c r="C608" s="400" t="s">
        <v>620</v>
      </c>
      <c r="D608" s="400" t="s">
        <v>620</v>
      </c>
      <c r="E608" s="404"/>
      <c r="F608" s="421" t="s">
        <v>2071</v>
      </c>
      <c r="G608" s="421" t="s">
        <v>2071</v>
      </c>
    </row>
    <row r="609" spans="1:7" x14ac:dyDescent="0.25">
      <c r="A609" s="400" t="s">
        <v>2681</v>
      </c>
      <c r="B609" s="450" t="s">
        <v>1630</v>
      </c>
      <c r="C609" s="400" t="s">
        <v>620</v>
      </c>
      <c r="D609" s="400" t="s">
        <v>620</v>
      </c>
      <c r="E609" s="404"/>
      <c r="F609" s="421" t="s">
        <v>2071</v>
      </c>
      <c r="G609" s="421" t="s">
        <v>2071</v>
      </c>
    </row>
    <row r="610" spans="1:7" x14ac:dyDescent="0.25">
      <c r="A610" s="400" t="s">
        <v>2682</v>
      </c>
      <c r="B610" s="450" t="s">
        <v>1630</v>
      </c>
      <c r="C610" s="400" t="s">
        <v>620</v>
      </c>
      <c r="D610" s="400" t="s">
        <v>620</v>
      </c>
      <c r="E610" s="404"/>
      <c r="F610" s="421" t="s">
        <v>2071</v>
      </c>
      <c r="G610" s="421" t="s">
        <v>2071</v>
      </c>
    </row>
    <row r="611" spans="1:7" x14ac:dyDescent="0.25">
      <c r="A611" s="400" t="s">
        <v>2683</v>
      </c>
      <c r="B611" s="450" t="s">
        <v>1630</v>
      </c>
      <c r="C611" s="400" t="s">
        <v>620</v>
      </c>
      <c r="D611" s="400" t="s">
        <v>620</v>
      </c>
      <c r="E611" s="404"/>
      <c r="F611" s="421" t="s">
        <v>2071</v>
      </c>
      <c r="G611" s="421" t="s">
        <v>2071</v>
      </c>
    </row>
    <row r="612" spans="1:7" x14ac:dyDescent="0.25">
      <c r="A612" s="400" t="s">
        <v>2684</v>
      </c>
      <c r="B612" s="450" t="s">
        <v>1630</v>
      </c>
      <c r="C612" s="400" t="s">
        <v>620</v>
      </c>
      <c r="D612" s="400" t="s">
        <v>620</v>
      </c>
      <c r="E612" s="404"/>
      <c r="F612" s="421" t="s">
        <v>2071</v>
      </c>
      <c r="G612" s="421" t="s">
        <v>2071</v>
      </c>
    </row>
    <row r="613" spans="1:7" x14ac:dyDescent="0.25">
      <c r="A613" s="400" t="s">
        <v>2685</v>
      </c>
      <c r="B613" s="450" t="s">
        <v>1630</v>
      </c>
      <c r="C613" s="400" t="s">
        <v>620</v>
      </c>
      <c r="D613" s="400" t="s">
        <v>620</v>
      </c>
      <c r="E613" s="404"/>
      <c r="F613" s="421" t="s">
        <v>2071</v>
      </c>
      <c r="G613" s="421" t="s">
        <v>2071</v>
      </c>
    </row>
    <row r="614" spans="1:7" x14ac:dyDescent="0.25">
      <c r="A614" s="400" t="s">
        <v>2686</v>
      </c>
      <c r="B614" s="450" t="s">
        <v>1630</v>
      </c>
      <c r="C614" s="400" t="s">
        <v>620</v>
      </c>
      <c r="D614" s="400" t="s">
        <v>620</v>
      </c>
      <c r="E614" s="404"/>
      <c r="F614" s="421" t="s">
        <v>2071</v>
      </c>
      <c r="G614" s="421" t="s">
        <v>2071</v>
      </c>
    </row>
    <row r="615" spans="1:7" x14ac:dyDescent="0.25">
      <c r="A615" s="400" t="s">
        <v>2687</v>
      </c>
      <c r="B615" s="401" t="s">
        <v>1648</v>
      </c>
      <c r="C615" s="400" t="s">
        <v>620</v>
      </c>
      <c r="D615" s="400" t="s">
        <v>620</v>
      </c>
      <c r="E615" s="404"/>
      <c r="F615" s="421" t="s">
        <v>2071</v>
      </c>
      <c r="G615" s="421" t="s">
        <v>2071</v>
      </c>
    </row>
    <row r="616" spans="1:7" x14ac:dyDescent="0.25">
      <c r="A616" s="400" t="s">
        <v>2688</v>
      </c>
      <c r="B616" s="401" t="s">
        <v>10</v>
      </c>
      <c r="C616" s="400">
        <v>0</v>
      </c>
      <c r="D616" s="400">
        <v>0</v>
      </c>
      <c r="E616" s="404"/>
      <c r="F616" s="490">
        <v>0</v>
      </c>
      <c r="G616" s="490">
        <v>0</v>
      </c>
    </row>
  </sheetData>
  <protectedRanges>
    <protectedRange sqref="B520" name="Mortgage Assets III_1"/>
    <protectedRange sqref="B309:B315 B535:B541" name="Mortgage Assets III_1_1"/>
    <protectedRange sqref="B332:B338" name="Mortgage Assets III_1_2"/>
    <protectedRange sqref="B558:B564" name="Mortgage Assets III_1_2_1"/>
    <protectedRange sqref="B339:B345" name="Mortgage Assets III_1_3"/>
    <protectedRange sqref="B565:B571" name="Mortgage Assets III_1_3_1"/>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B852DB33-D202-42B1-AF04-569B378ADA03}"/>
    <hyperlink ref="B10" location="'F. Optional Sustainable data'!B153" display="3.  Additional information on the asset distribution" xr:uid="{22F61262-EB7B-4BD5-B593-CBE905046926}"/>
    <hyperlink ref="B9" location="'F. Optional Sustainable data'!B59" tooltip="b59" display="2.  Additional information on the commercial mortgage stock" xr:uid="{F396F740-CFE3-4711-A3DB-BD108F8D4D35}"/>
    <hyperlink ref="B171" location="'2. Harmonised Glossary'!A9" display="Breakdown by Interest Rate" xr:uid="{50FEAB3A-3854-4D5D-A08D-89FFDA4F2BE3}"/>
    <hyperlink ref="B201" location="'2. Harmonised Glossary'!A14" display="Non-Performing Loans (NPLs)" xr:uid="{37C0A3F6-5A98-4AB2-9B59-77C2DC2C2078}"/>
    <hyperlink ref="B240" location="'2. Harmonised Glossary'!A288" display="Loan to Value (LTV) Information - Un-indexed" xr:uid="{C363875F-A4E3-47B3-94DC-12BF8E9D9B3C}"/>
    <hyperlink ref="B262" location="'2. Harmonised Glossary'!A11" display="Loan to Value (LTV) Information - Indexed" xr:uid="{FD27F081-C603-4206-9CEF-EF3854AF62AA}"/>
    <hyperlink ref="B8:C8" location="'F1. HTT Sustainable M data'!B26" display="2. Additional information on the sustainable section of the mortgage stock" xr:uid="{E61C3E5D-1863-45F5-9C89-3E97BDEFD6E2}"/>
    <hyperlink ref="B9:C9" location="'F1. HTT Sustainable M data'!B211" tooltip="b59" display="2A. Sustainable Residential Cover Pool" xr:uid="{846DE704-7053-41A8-92E7-207CFB9B0424}"/>
    <hyperlink ref="B10:C10" location="'F1. HTT Sustainable M data'!B401" display="2B. Commercial Cover Pool" xr:uid="{01C40414-EA64-42E0-97B4-9D9309FE220A}"/>
    <hyperlink ref="B484" location="'2. Harmonised Glossary'!A11" display="Loan to Value (LTV) Information - Indexed" xr:uid="{9823E7F0-FACC-47B4-B348-8D6D04E7E4A7}"/>
  </hyperlinks>
  <pageMargins left="0.7" right="0.7" top="0.75" bottom="0.75" header="0.3" footer="0.3"/>
  <pageSetup paperSize="9" scale="33" orientation="portrait" r:id="rId1"/>
  <rowBreaks count="6" manualBreakCount="6">
    <brk id="64" max="16383" man="1"/>
    <brk id="170" max="16383" man="1"/>
    <brk id="261" max="16383" man="1"/>
    <brk id="365" max="16383" man="1"/>
    <brk id="461" max="16383" man="1"/>
    <brk id="556"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43386"/>
  </sheetPr>
  <dimension ref="A1:I37"/>
  <sheetViews>
    <sheetView zoomScale="70" zoomScaleNormal="70" workbookViewId="0">
      <selection activeCell="S9" sqref="S9"/>
    </sheetView>
  </sheetViews>
  <sheetFormatPr defaultRowHeight="15" x14ac:dyDescent="0.25"/>
  <cols>
    <col min="1" max="1" width="12.85546875" customWidth="1"/>
    <col min="2" max="2" width="74.28515625" customWidth="1"/>
    <col min="3" max="4" width="31" customWidth="1"/>
    <col min="5" max="5" width="44.5703125" customWidth="1"/>
    <col min="6" max="6" width="40" customWidth="1"/>
    <col min="7" max="7" width="42.7109375" customWidth="1"/>
    <col min="8" max="8" width="10.7109375" customWidth="1"/>
  </cols>
  <sheetData>
    <row r="1" spans="1:9" ht="45" customHeight="1" x14ac:dyDescent="0.25">
      <c r="A1" s="498" t="s">
        <v>1574</v>
      </c>
      <c r="B1" s="498"/>
    </row>
    <row r="2" spans="1:9" ht="31.5" x14ac:dyDescent="0.25">
      <c r="A2" s="420" t="s">
        <v>1756</v>
      </c>
      <c r="B2" s="420"/>
      <c r="C2" s="404"/>
      <c r="D2" s="404"/>
      <c r="E2" s="404"/>
      <c r="F2" s="419" t="s">
        <v>1725</v>
      </c>
      <c r="G2" s="437"/>
    </row>
    <row r="3" spans="1:9" x14ac:dyDescent="0.25">
      <c r="A3" s="404"/>
      <c r="B3" s="404"/>
      <c r="C3" s="404"/>
      <c r="D3" s="404"/>
      <c r="E3" s="404"/>
      <c r="F3" s="404"/>
      <c r="G3" s="404"/>
    </row>
    <row r="4" spans="1:9" ht="15.75" customHeight="1" thickBot="1" x14ac:dyDescent="0.3">
      <c r="A4" s="404"/>
      <c r="B4" s="404"/>
      <c r="C4" s="418"/>
      <c r="D4" s="404"/>
      <c r="E4" s="404"/>
      <c r="F4" s="404"/>
      <c r="G4" s="404"/>
    </row>
    <row r="5" spans="1:9" ht="60.75" customHeight="1" thickBot="1" x14ac:dyDescent="0.3">
      <c r="A5" s="415"/>
      <c r="B5" s="417" t="s">
        <v>430</v>
      </c>
      <c r="C5" s="416" t="s">
        <v>80</v>
      </c>
      <c r="D5" s="415"/>
      <c r="E5" s="512" t="s">
        <v>1573</v>
      </c>
      <c r="F5" s="513"/>
      <c r="G5" s="438" t="s">
        <v>1572</v>
      </c>
      <c r="H5" s="410"/>
    </row>
    <row r="6" spans="1:9" x14ac:dyDescent="0.25">
      <c r="A6" s="400"/>
      <c r="B6" s="400"/>
      <c r="C6" s="400"/>
      <c r="D6" s="400"/>
      <c r="F6" s="439"/>
      <c r="G6" s="439"/>
    </row>
    <row r="7" spans="1:9" ht="18.75" customHeight="1" x14ac:dyDescent="0.25">
      <c r="A7" s="414"/>
      <c r="B7" s="499" t="s">
        <v>1757</v>
      </c>
      <c r="C7" s="500"/>
      <c r="D7" s="413"/>
      <c r="E7" s="499" t="s">
        <v>1758</v>
      </c>
      <c r="F7" s="497"/>
      <c r="G7" s="497"/>
      <c r="H7" s="500"/>
    </row>
    <row r="8" spans="1:9" ht="18.75" customHeight="1" x14ac:dyDescent="0.25">
      <c r="A8" s="400"/>
      <c r="B8" s="509" t="s">
        <v>1571</v>
      </c>
      <c r="C8" s="510"/>
      <c r="D8" s="413"/>
      <c r="E8" s="514" t="s">
        <v>620</v>
      </c>
      <c r="F8" s="515"/>
      <c r="G8" s="515"/>
      <c r="H8" s="516"/>
    </row>
    <row r="9" spans="1:9" ht="18.75" customHeight="1" x14ac:dyDescent="0.25">
      <c r="A9" s="400"/>
      <c r="B9" s="509" t="s">
        <v>1564</v>
      </c>
      <c r="C9" s="510"/>
      <c r="D9" s="411"/>
      <c r="E9" s="514"/>
      <c r="F9" s="515"/>
      <c r="G9" s="515"/>
      <c r="H9" s="516"/>
      <c r="I9" s="410"/>
    </row>
    <row r="10" spans="1:9" x14ac:dyDescent="0.25">
      <c r="A10" s="412"/>
      <c r="B10" s="511"/>
      <c r="C10" s="511"/>
      <c r="D10" s="413"/>
      <c r="E10" s="514"/>
      <c r="F10" s="515"/>
      <c r="G10" s="515"/>
      <c r="H10" s="516"/>
      <c r="I10" s="410"/>
    </row>
    <row r="11" spans="1:9" ht="15.75" thickBot="1" x14ac:dyDescent="0.3">
      <c r="A11" s="412"/>
      <c r="B11" s="517"/>
      <c r="C11" s="507"/>
      <c r="D11" s="411"/>
      <c r="E11" s="514"/>
      <c r="F11" s="515"/>
      <c r="G11" s="515"/>
      <c r="H11" s="516"/>
      <c r="I11" s="410"/>
    </row>
    <row r="12" spans="1:9" x14ac:dyDescent="0.25">
      <c r="A12" s="400"/>
      <c r="B12" s="436"/>
      <c r="C12" s="400"/>
      <c r="D12" s="400"/>
      <c r="E12" s="514"/>
      <c r="F12" s="515"/>
      <c r="G12" s="515"/>
      <c r="H12" s="516"/>
      <c r="I12" s="410"/>
    </row>
    <row r="13" spans="1:9" ht="15.75" customHeight="1" thickBot="1" x14ac:dyDescent="0.3">
      <c r="A13" s="400"/>
      <c r="B13" s="436"/>
      <c r="C13" s="400"/>
      <c r="D13" s="400"/>
      <c r="E13" s="518"/>
      <c r="F13" s="519"/>
      <c r="G13" s="520"/>
      <c r="H13" s="521"/>
      <c r="I13" s="410"/>
    </row>
    <row r="14" spans="1:9" x14ac:dyDescent="0.25">
      <c r="A14" s="400"/>
      <c r="B14" s="436"/>
      <c r="C14" s="400"/>
      <c r="D14" s="400"/>
      <c r="E14" s="409"/>
      <c r="F14" s="409"/>
      <c r="G14" s="400"/>
      <c r="H14" s="440"/>
    </row>
    <row r="15" spans="1:9" ht="18.75" customHeight="1" x14ac:dyDescent="0.25">
      <c r="A15" s="435"/>
      <c r="B15" s="508" t="s">
        <v>1759</v>
      </c>
      <c r="C15" s="508"/>
      <c r="D15" s="508"/>
      <c r="E15" s="435"/>
      <c r="F15" s="435"/>
      <c r="G15" s="435"/>
      <c r="H15" s="435"/>
    </row>
    <row r="16" spans="1:9" x14ac:dyDescent="0.25">
      <c r="A16" s="402"/>
      <c r="B16" s="402" t="s">
        <v>1570</v>
      </c>
      <c r="C16" s="402" t="s">
        <v>457</v>
      </c>
      <c r="D16" s="402" t="s">
        <v>1569</v>
      </c>
      <c r="E16" s="402"/>
      <c r="F16" s="402" t="s">
        <v>1568</v>
      </c>
      <c r="G16" s="402" t="s">
        <v>1567</v>
      </c>
      <c r="H16" s="402"/>
    </row>
    <row r="17" spans="1:8" x14ac:dyDescent="0.25">
      <c r="A17" s="400" t="s">
        <v>1566</v>
      </c>
      <c r="B17" s="401" t="s">
        <v>1565</v>
      </c>
      <c r="C17" s="432">
        <v>0</v>
      </c>
      <c r="D17" s="432">
        <v>0</v>
      </c>
      <c r="F17" s="421">
        <v>0</v>
      </c>
      <c r="G17" s="421">
        <v>0</v>
      </c>
    </row>
    <row r="18" spans="1:8" x14ac:dyDescent="0.25">
      <c r="A18" s="401" t="s">
        <v>1760</v>
      </c>
      <c r="B18" s="407"/>
      <c r="C18" s="401"/>
      <c r="D18" s="401"/>
      <c r="F18" s="401"/>
      <c r="G18" s="401"/>
    </row>
    <row r="19" spans="1:8" x14ac:dyDescent="0.25">
      <c r="A19" s="401" t="s">
        <v>1761</v>
      </c>
      <c r="B19" s="401"/>
      <c r="C19" s="401"/>
      <c r="D19" s="401"/>
      <c r="F19" s="401"/>
      <c r="G19" s="401"/>
    </row>
    <row r="20" spans="1:8" ht="18.75" customHeight="1" x14ac:dyDescent="0.25">
      <c r="A20" s="435"/>
      <c r="B20" s="508" t="s">
        <v>1564</v>
      </c>
      <c r="C20" s="508"/>
      <c r="D20" s="508"/>
      <c r="E20" s="435"/>
      <c r="F20" s="435"/>
      <c r="G20" s="435"/>
      <c r="H20" s="435"/>
    </row>
    <row r="21" spans="1:8" x14ac:dyDescent="0.25">
      <c r="A21" s="402"/>
      <c r="B21" s="402" t="s">
        <v>1762</v>
      </c>
      <c r="C21" s="402" t="s">
        <v>1563</v>
      </c>
      <c r="D21" s="402" t="s">
        <v>1562</v>
      </c>
      <c r="E21" s="402" t="s">
        <v>1561</v>
      </c>
      <c r="F21" s="402" t="s">
        <v>1763</v>
      </c>
      <c r="G21" s="402" t="s">
        <v>1560</v>
      </c>
      <c r="H21" s="402" t="s">
        <v>1559</v>
      </c>
    </row>
    <row r="22" spans="1:8" ht="15" customHeight="1" x14ac:dyDescent="0.25">
      <c r="A22" s="405"/>
      <c r="B22" s="441" t="s">
        <v>1764</v>
      </c>
      <c r="C22" s="441"/>
      <c r="D22" s="405"/>
      <c r="E22" s="405"/>
      <c r="F22" s="405"/>
      <c r="G22" s="405"/>
      <c r="H22" s="405"/>
    </row>
    <row r="23" spans="1:8" x14ac:dyDescent="0.25">
      <c r="A23" s="400" t="s">
        <v>1558</v>
      </c>
      <c r="B23" s="400" t="s">
        <v>1765</v>
      </c>
      <c r="C23" s="442">
        <v>0</v>
      </c>
      <c r="D23" s="442">
        <v>0</v>
      </c>
      <c r="E23" s="442">
        <v>0</v>
      </c>
      <c r="F23" s="442">
        <v>0</v>
      </c>
      <c r="G23" s="442">
        <v>0</v>
      </c>
      <c r="H23" s="408">
        <f>SUM(C23:G23)</f>
        <v>0</v>
      </c>
    </row>
    <row r="24" spans="1:8" x14ac:dyDescent="0.25">
      <c r="A24" s="400" t="s">
        <v>1557</v>
      </c>
      <c r="B24" s="400" t="s">
        <v>1766</v>
      </c>
      <c r="C24" s="442">
        <v>0</v>
      </c>
      <c r="D24" s="442">
        <v>0</v>
      </c>
      <c r="E24" s="442">
        <v>0</v>
      </c>
      <c r="F24" s="442">
        <v>0</v>
      </c>
      <c r="G24" s="442">
        <v>0</v>
      </c>
      <c r="H24" s="408">
        <f t="shared" ref="H24:H25" si="0">SUM(C24:G24)</f>
        <v>0</v>
      </c>
    </row>
    <row r="25" spans="1:8" x14ac:dyDescent="0.25">
      <c r="A25" s="400" t="s">
        <v>1556</v>
      </c>
      <c r="B25" s="400" t="s">
        <v>1555</v>
      </c>
      <c r="C25" s="442">
        <v>0</v>
      </c>
      <c r="D25" s="442">
        <v>0</v>
      </c>
      <c r="E25" s="442">
        <v>0</v>
      </c>
      <c r="F25" s="442">
        <v>0</v>
      </c>
      <c r="G25" s="442">
        <v>0</v>
      </c>
      <c r="H25" s="408">
        <f t="shared" si="0"/>
        <v>0</v>
      </c>
    </row>
    <row r="26" spans="1:8" x14ac:dyDescent="0.25">
      <c r="A26" s="400" t="s">
        <v>1554</v>
      </c>
      <c r="B26" s="400" t="s">
        <v>1553</v>
      </c>
      <c r="C26" s="406">
        <f>SUM(C23:C25)</f>
        <v>0</v>
      </c>
      <c r="D26" s="406">
        <f>SUM(D23:D25)</f>
        <v>0</v>
      </c>
      <c r="E26" s="406">
        <f t="shared" ref="E26:H26" si="1">SUM(E23:E25)</f>
        <v>0</v>
      </c>
      <c r="F26" s="406">
        <f t="shared" si="1"/>
        <v>0</v>
      </c>
      <c r="G26" s="406">
        <f t="shared" si="1"/>
        <v>0</v>
      </c>
      <c r="H26" s="406">
        <f t="shared" si="1"/>
        <v>0</v>
      </c>
    </row>
    <row r="27" spans="1:8" x14ac:dyDescent="0.25">
      <c r="A27" s="400" t="s">
        <v>1552</v>
      </c>
      <c r="B27" s="403" t="s">
        <v>1548</v>
      </c>
      <c r="C27" s="442"/>
      <c r="D27" s="442"/>
      <c r="E27" s="442"/>
      <c r="F27" s="442"/>
      <c r="G27" s="442"/>
      <c r="H27" s="421">
        <f>IF(SUM(C27:G27)="","",SUM(C27:G27))</f>
        <v>0</v>
      </c>
    </row>
    <row r="28" spans="1:8" x14ac:dyDescent="0.25">
      <c r="A28" s="400" t="s">
        <v>1551</v>
      </c>
      <c r="B28" s="403" t="s">
        <v>1548</v>
      </c>
      <c r="C28" s="442"/>
      <c r="D28" s="442"/>
      <c r="E28" s="442"/>
      <c r="F28" s="442"/>
      <c r="G28" s="442"/>
      <c r="H28" s="408">
        <f t="shared" ref="H28:H30" si="2">IF(SUM(C28:G28)="","",SUM(C28:G28))</f>
        <v>0</v>
      </c>
    </row>
    <row r="29" spans="1:8" x14ac:dyDescent="0.25">
      <c r="A29" s="400" t="s">
        <v>1550</v>
      </c>
      <c r="B29" s="403" t="s">
        <v>1548</v>
      </c>
      <c r="C29" s="442"/>
      <c r="D29" s="442"/>
      <c r="E29" s="442"/>
      <c r="F29" s="442"/>
      <c r="G29" s="442"/>
      <c r="H29" s="408">
        <f t="shared" si="2"/>
        <v>0</v>
      </c>
    </row>
    <row r="30" spans="1:8" x14ac:dyDescent="0.25">
      <c r="A30" s="400" t="s">
        <v>1549</v>
      </c>
      <c r="B30" s="403" t="s">
        <v>1548</v>
      </c>
      <c r="C30" s="442"/>
      <c r="D30" s="442"/>
      <c r="E30" s="442"/>
      <c r="F30" s="442"/>
      <c r="G30" s="442"/>
      <c r="H30" s="408">
        <f t="shared" si="2"/>
        <v>0</v>
      </c>
    </row>
    <row r="31" spans="1:8" x14ac:dyDescent="0.25">
      <c r="A31" s="400"/>
      <c r="B31" s="400"/>
      <c r="C31" s="406"/>
      <c r="D31" s="406"/>
      <c r="E31" s="406"/>
      <c r="F31" s="406"/>
      <c r="G31" s="406"/>
      <c r="H31" s="408"/>
    </row>
    <row r="32" spans="1:8" x14ac:dyDescent="0.25">
      <c r="A32" s="400"/>
      <c r="B32" s="400"/>
      <c r="C32" s="406"/>
      <c r="D32" s="406"/>
      <c r="E32" s="406"/>
      <c r="F32" s="406"/>
      <c r="G32" s="406"/>
      <c r="H32" s="408"/>
    </row>
    <row r="33" spans="1:8" x14ac:dyDescent="0.25">
      <c r="A33" s="400"/>
      <c r="B33" s="400"/>
      <c r="C33" s="406"/>
      <c r="D33" s="406"/>
      <c r="E33" s="406"/>
      <c r="F33" s="406"/>
      <c r="G33" s="406"/>
      <c r="H33" s="406"/>
    </row>
    <row r="34" spans="1:8" x14ac:dyDescent="0.25">
      <c r="A34" s="400"/>
      <c r="B34" s="403"/>
      <c r="C34" s="422"/>
      <c r="D34" s="400"/>
      <c r="E34" s="400"/>
      <c r="F34" s="421"/>
    </row>
    <row r="35" spans="1:8" x14ac:dyDescent="0.25">
      <c r="A35" s="400"/>
      <c r="B35" s="403"/>
      <c r="C35" s="422"/>
      <c r="D35" s="400"/>
      <c r="E35" s="400"/>
      <c r="F35" s="421"/>
      <c r="G35" s="423"/>
    </row>
    <row r="36" spans="1:8" x14ac:dyDescent="0.25">
      <c r="A36" s="400"/>
      <c r="B36" s="403"/>
      <c r="C36" s="422"/>
      <c r="D36" s="400"/>
      <c r="E36" s="400"/>
      <c r="F36" s="421"/>
      <c r="G36" s="423"/>
    </row>
    <row r="37" spans="1:8" x14ac:dyDescent="0.25">
      <c r="A37" s="400"/>
      <c r="B37" s="403"/>
      <c r="C37" s="422"/>
      <c r="D37" s="400"/>
      <c r="E37" s="400"/>
      <c r="F37" s="421"/>
      <c r="G37" s="423"/>
    </row>
  </sheetData>
  <protectedRanges>
    <protectedRange sqref="E33:H33 C33:D37 C31:G32" name="Optional ECBECAIs_2_7"/>
    <protectedRange sqref="C5 E26:H26 C16:D22 C26:D30 C23:G25" name="Optional ECBECAIs_2_1_1"/>
  </protectedRanges>
  <mergeCells count="13">
    <mergeCell ref="E5:F5"/>
    <mergeCell ref="E7:H7"/>
    <mergeCell ref="E8:H12"/>
    <mergeCell ref="B11:C11"/>
    <mergeCell ref="E13:F13"/>
    <mergeCell ref="G13:H13"/>
    <mergeCell ref="B15:D15"/>
    <mergeCell ref="B20:D20"/>
    <mergeCell ref="A1:B1"/>
    <mergeCell ref="B7:C7"/>
    <mergeCell ref="B8:C8"/>
    <mergeCell ref="B9:C9"/>
    <mergeCell ref="B10:C10"/>
  </mergeCells>
  <hyperlinks>
    <hyperlink ref="E6:F6" r:id="rId1" display="RESPONSE DYNAMIC MONITORING REPORT" xr:uid="{4D0E2AAD-CD11-4E41-B36D-B13E37AF0299}"/>
    <hyperlink ref="G5" r:id="rId2" xr:uid="{54231D9E-7CA2-4AB2-83B4-A247C9534AD5}"/>
    <hyperlink ref="B8:C8" location="'Temp. Optional COVID 19 impact'!B14" display="1.  Share of assets affected by payment holidays caused by COVID 19" xr:uid="{82406FC9-19B7-4856-A7E1-474566754F47}"/>
    <hyperlink ref="B9:C9" location="'Temp. Optional COVID 19 impact'!B19" display="2. Additional information on the cover pool section affected by payment holidays" xr:uid="{5810DB2F-6443-47B1-93EB-F2F730746C12}"/>
  </hyperlinks>
  <pageMargins left="0.7" right="0.7" top="0.75" bottom="0.75" header="0.3" footer="0.3"/>
  <pageSetup paperSize="9" scale="30"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6">
    <pageSetUpPr fitToPage="1"/>
  </sheetPr>
  <dimension ref="A1:E45"/>
  <sheetViews>
    <sheetView view="pageLayout" zoomScaleNormal="85" workbookViewId="0">
      <selection activeCell="S9" sqref="S9"/>
    </sheetView>
  </sheetViews>
  <sheetFormatPr defaultColWidth="15.85546875" defaultRowHeight="15" x14ac:dyDescent="0.25"/>
  <cols>
    <col min="1" max="1" width="33.7109375" style="3" bestFit="1" customWidth="1"/>
    <col min="2" max="2" width="1.5703125" style="85" customWidth="1"/>
    <col min="3" max="3" width="61.7109375" style="3" customWidth="1"/>
    <col min="4" max="4" width="19.85546875" style="3" customWidth="1"/>
    <col min="5" max="5" width="12.28515625" style="3" customWidth="1"/>
    <col min="6" max="6" width="13.140625" style="3" customWidth="1"/>
    <col min="7" max="7" width="15.85546875" style="3"/>
    <col min="8" max="8" width="6.140625" style="3" customWidth="1"/>
    <col min="9" max="16384" width="15.85546875" style="3"/>
  </cols>
  <sheetData>
    <row r="1" spans="1:5" ht="12" customHeight="1" x14ac:dyDescent="0.25"/>
    <row r="2" spans="1:5" ht="12" customHeight="1" x14ac:dyDescent="0.25"/>
    <row r="3" spans="1:5" ht="12" customHeight="1" x14ac:dyDescent="0.25"/>
    <row r="4" spans="1:5" ht="15.75" customHeight="1" x14ac:dyDescent="0.25"/>
    <row r="5" spans="1:5" ht="24" customHeight="1" x14ac:dyDescent="0.25">
      <c r="A5" s="522" t="s">
        <v>160</v>
      </c>
      <c r="B5" s="522"/>
      <c r="C5" s="522"/>
    </row>
    <row r="6" spans="1:5" ht="6" customHeight="1" x14ac:dyDescent="0.25"/>
    <row r="7" spans="1:5" ht="15.75" customHeight="1" x14ac:dyDescent="0.25">
      <c r="A7" s="136" t="s">
        <v>158</v>
      </c>
      <c r="B7" s="3"/>
      <c r="C7" s="137" t="s">
        <v>2693</v>
      </c>
    </row>
    <row r="8" spans="1:5" ht="11.25" customHeight="1" x14ac:dyDescent="0.25"/>
    <row r="10" spans="1:5" x14ac:dyDescent="0.25">
      <c r="A10" s="143" t="s">
        <v>180</v>
      </c>
      <c r="B10" s="138"/>
      <c r="C10" s="6"/>
      <c r="D10" s="6"/>
      <c r="E10" s="6"/>
    </row>
    <row r="11" spans="1:5" x14ac:dyDescent="0.25">
      <c r="A11" s="144" t="s">
        <v>161</v>
      </c>
      <c r="B11" s="139"/>
      <c r="C11" s="139"/>
      <c r="D11" s="6"/>
      <c r="E11" s="6"/>
    </row>
    <row r="12" spans="1:5" x14ac:dyDescent="0.25">
      <c r="A12" s="144" t="s">
        <v>159</v>
      </c>
      <c r="B12" s="138"/>
      <c r="C12" s="140" t="s">
        <v>161</v>
      </c>
      <c r="D12" s="6"/>
      <c r="E12" s="6"/>
    </row>
    <row r="13" spans="1:5" x14ac:dyDescent="0.25">
      <c r="A13" s="144"/>
      <c r="B13" s="138"/>
      <c r="C13" s="6"/>
      <c r="D13" s="6"/>
      <c r="E13" s="6"/>
    </row>
    <row r="14" spans="1:5" x14ac:dyDescent="0.25">
      <c r="A14" s="144" t="s">
        <v>163</v>
      </c>
      <c r="B14" s="139"/>
      <c r="C14" s="6"/>
      <c r="D14" s="6"/>
      <c r="E14" s="6"/>
    </row>
    <row r="15" spans="1:5" x14ac:dyDescent="0.25">
      <c r="A15" s="144" t="s">
        <v>162</v>
      </c>
      <c r="B15" s="138"/>
      <c r="C15" s="140" t="s">
        <v>166</v>
      </c>
      <c r="D15" s="6"/>
      <c r="E15" s="6"/>
    </row>
    <row r="16" spans="1:5" x14ac:dyDescent="0.25">
      <c r="A16" s="144" t="s">
        <v>164</v>
      </c>
      <c r="B16" s="138"/>
      <c r="C16" s="140" t="s">
        <v>165</v>
      </c>
      <c r="D16" s="6"/>
      <c r="E16" s="6"/>
    </row>
    <row r="17" spans="1:5" x14ac:dyDescent="0.25">
      <c r="A17" s="144" t="s">
        <v>167</v>
      </c>
      <c r="B17" s="138"/>
      <c r="C17" s="140" t="s">
        <v>169</v>
      </c>
      <c r="D17" s="6"/>
      <c r="E17" s="6"/>
    </row>
    <row r="18" spans="1:5" x14ac:dyDescent="0.25">
      <c r="A18" s="144" t="s">
        <v>168</v>
      </c>
      <c r="B18" s="138"/>
      <c r="C18" s="140" t="s">
        <v>170</v>
      </c>
      <c r="D18" s="6"/>
      <c r="E18" s="6"/>
    </row>
    <row r="19" spans="1:5" x14ac:dyDescent="0.25">
      <c r="A19" s="144"/>
      <c r="B19" s="138"/>
      <c r="C19" s="6"/>
      <c r="D19" s="6"/>
      <c r="E19" s="6"/>
    </row>
    <row r="20" spans="1:5" x14ac:dyDescent="0.25">
      <c r="A20" s="144" t="s">
        <v>195</v>
      </c>
      <c r="B20" s="138"/>
      <c r="C20" s="140" t="s">
        <v>0</v>
      </c>
      <c r="D20" s="6"/>
      <c r="E20" s="6"/>
    </row>
    <row r="21" spans="1:5" x14ac:dyDescent="0.25">
      <c r="A21" s="144" t="s">
        <v>196</v>
      </c>
      <c r="B21" s="138"/>
      <c r="C21" s="140" t="s">
        <v>115</v>
      </c>
      <c r="D21" s="6"/>
      <c r="E21" s="6"/>
    </row>
    <row r="22" spans="1:5" x14ac:dyDescent="0.25">
      <c r="A22" s="144" t="s">
        <v>197</v>
      </c>
      <c r="B22" s="138"/>
      <c r="C22" s="140" t="s">
        <v>116</v>
      </c>
      <c r="D22" s="6"/>
      <c r="E22" s="6"/>
    </row>
    <row r="23" spans="1:5" x14ac:dyDescent="0.25">
      <c r="A23" s="144" t="s">
        <v>198</v>
      </c>
      <c r="B23" s="138"/>
      <c r="C23" s="140" t="s">
        <v>117</v>
      </c>
      <c r="D23" s="6"/>
      <c r="E23" s="6"/>
    </row>
    <row r="24" spans="1:5" x14ac:dyDescent="0.25">
      <c r="A24" s="144" t="s">
        <v>199</v>
      </c>
      <c r="B24" s="138"/>
      <c r="C24" s="140" t="s">
        <v>171</v>
      </c>
      <c r="D24" s="6"/>
      <c r="E24" s="6"/>
    </row>
    <row r="25" spans="1:5" x14ac:dyDescent="0.25">
      <c r="A25" s="144" t="s">
        <v>200</v>
      </c>
      <c r="B25" s="138"/>
      <c r="C25" s="140" t="s">
        <v>939</v>
      </c>
      <c r="D25" s="6"/>
      <c r="E25" s="6"/>
    </row>
    <row r="26" spans="1:5" x14ac:dyDescent="0.25">
      <c r="A26" s="144" t="s">
        <v>201</v>
      </c>
      <c r="B26" s="138"/>
      <c r="C26" s="140" t="s">
        <v>940</v>
      </c>
      <c r="D26" s="6"/>
      <c r="E26" s="6"/>
    </row>
    <row r="27" spans="1:5" x14ac:dyDescent="0.25">
      <c r="A27" s="144" t="s">
        <v>202</v>
      </c>
      <c r="B27" s="138"/>
      <c r="C27" s="140" t="s">
        <v>118</v>
      </c>
      <c r="D27" s="6"/>
      <c r="E27" s="6"/>
    </row>
    <row r="28" spans="1:5" x14ac:dyDescent="0.25">
      <c r="A28" s="144" t="s">
        <v>203</v>
      </c>
      <c r="B28" s="138"/>
      <c r="C28" s="140" t="s">
        <v>119</v>
      </c>
      <c r="D28" s="6"/>
      <c r="E28" s="6"/>
    </row>
    <row r="29" spans="1:5" x14ac:dyDescent="0.25">
      <c r="A29" s="144" t="s">
        <v>204</v>
      </c>
      <c r="B29" s="138"/>
      <c r="C29" s="140" t="s">
        <v>120</v>
      </c>
      <c r="D29" s="6"/>
      <c r="E29" s="6"/>
    </row>
    <row r="30" spans="1:5" x14ac:dyDescent="0.25">
      <c r="A30" s="144" t="s">
        <v>205</v>
      </c>
      <c r="B30" s="138"/>
      <c r="C30" s="140" t="s">
        <v>121</v>
      </c>
      <c r="D30" s="6"/>
      <c r="E30" s="6"/>
    </row>
    <row r="31" spans="1:5" x14ac:dyDescent="0.25">
      <c r="A31" s="144" t="s">
        <v>206</v>
      </c>
      <c r="B31" s="138"/>
      <c r="C31" s="140" t="s">
        <v>172</v>
      </c>
      <c r="D31" s="6"/>
      <c r="E31" s="6"/>
    </row>
    <row r="32" spans="1:5" x14ac:dyDescent="0.25">
      <c r="A32" s="144" t="s">
        <v>207</v>
      </c>
      <c r="B32" s="138"/>
      <c r="C32" s="140" t="s">
        <v>123</v>
      </c>
      <c r="D32" s="6"/>
      <c r="E32" s="6"/>
    </row>
    <row r="33" spans="1:5" x14ac:dyDescent="0.25">
      <c r="A33" s="144" t="s">
        <v>208</v>
      </c>
      <c r="B33" s="138"/>
      <c r="C33" s="140" t="s">
        <v>173</v>
      </c>
      <c r="D33" s="6"/>
      <c r="E33" s="6"/>
    </row>
    <row r="34" spans="1:5" x14ac:dyDescent="0.25">
      <c r="A34" s="144" t="s">
        <v>209</v>
      </c>
      <c r="B34" s="138"/>
      <c r="C34" s="140" t="s">
        <v>174</v>
      </c>
      <c r="D34" s="6"/>
      <c r="E34" s="6"/>
    </row>
    <row r="35" spans="1:5" x14ac:dyDescent="0.25">
      <c r="A35" s="144" t="s">
        <v>210</v>
      </c>
      <c r="B35" s="138"/>
      <c r="C35" s="140" t="s">
        <v>157</v>
      </c>
      <c r="D35" s="6"/>
      <c r="E35" s="6"/>
    </row>
    <row r="36" spans="1:5" x14ac:dyDescent="0.25">
      <c r="A36" s="144" t="s">
        <v>211</v>
      </c>
      <c r="B36" s="138"/>
      <c r="C36" s="140" t="s">
        <v>153</v>
      </c>
      <c r="D36" s="6"/>
      <c r="E36" s="6"/>
    </row>
    <row r="37" spans="1:5" x14ac:dyDescent="0.25">
      <c r="A37" s="144" t="s">
        <v>212</v>
      </c>
      <c r="B37" s="138"/>
      <c r="C37" s="140" t="s">
        <v>155</v>
      </c>
      <c r="D37" s="6"/>
      <c r="E37" s="6"/>
    </row>
    <row r="38" spans="1:5" x14ac:dyDescent="0.25">
      <c r="A38" s="144"/>
      <c r="B38" s="138"/>
      <c r="C38" s="140"/>
      <c r="D38" s="6"/>
      <c r="E38" s="6"/>
    </row>
    <row r="39" spans="1:5" x14ac:dyDescent="0.25">
      <c r="A39" s="143" t="s">
        <v>175</v>
      </c>
      <c r="B39" s="138"/>
      <c r="C39" s="6"/>
      <c r="D39" s="85"/>
    </row>
    <row r="40" spans="1:5" x14ac:dyDescent="0.25">
      <c r="A40" s="144" t="s">
        <v>242</v>
      </c>
      <c r="B40" s="138"/>
      <c r="C40" s="140" t="s">
        <v>143</v>
      </c>
      <c r="D40" s="85"/>
    </row>
    <row r="41" spans="1:5" x14ac:dyDescent="0.25">
      <c r="A41" s="144" t="s">
        <v>241</v>
      </c>
      <c r="B41" s="138"/>
      <c r="C41" s="140" t="s">
        <v>243</v>
      </c>
      <c r="D41" s="85"/>
    </row>
    <row r="42" spans="1:5" x14ac:dyDescent="0.25">
      <c r="A42" s="144" t="s">
        <v>178</v>
      </c>
      <c r="B42" s="138"/>
      <c r="C42" s="140" t="s">
        <v>176</v>
      </c>
    </row>
    <row r="43" spans="1:5" x14ac:dyDescent="0.25">
      <c r="A43" s="6"/>
      <c r="B43" s="138"/>
      <c r="C43" s="6"/>
    </row>
    <row r="44" spans="1:5" x14ac:dyDescent="0.25">
      <c r="A44" s="143" t="s">
        <v>943</v>
      </c>
    </row>
    <row r="45" spans="1:5" x14ac:dyDescent="0.25">
      <c r="A45" s="144" t="s">
        <v>944</v>
      </c>
      <c r="C45" s="366" t="s">
        <v>945</v>
      </c>
    </row>
  </sheetData>
  <mergeCells count="1">
    <mergeCell ref="A5:C5"/>
  </mergeCells>
  <hyperlinks>
    <hyperlink ref="C12" location="'Tabel A - General Issuer Detail'!A1" display="General Issuer Detail" xr:uid="{00000000-0004-0000-0800-000000000000}"/>
    <hyperlink ref="C15" location="'G1-G4 - Cover pool inform.'!A1" display="General cover pool information " xr:uid="{00000000-0004-0000-0800-000001000000}"/>
    <hyperlink ref="C16" location="'G1-G4 - Cover pool inform.'!B25" display="Outstanding CBs" xr:uid="{00000000-0004-0000-0800-000002000000}"/>
    <hyperlink ref="C17" location="'G1-G4 - Cover pool inform.'!B61" display="Legal ALM (balance principle) adherence" xr:uid="{00000000-0004-0000-0800-000003000000}"/>
    <hyperlink ref="C18" location="'G1-G4 - Cover pool inform.'!B70" display="Additional characteristics of ALM business model for issued CBs" xr:uid="{00000000-0004-0000-0800-000004000000}"/>
    <hyperlink ref="C20" location="'Table 1-3 - Lending'!B7" display="Number of loans by property category" xr:uid="{00000000-0004-0000-0800-000005000000}"/>
    <hyperlink ref="C21" location="'Table 1-3 - Lending'!B16" display="Lending by property category, DKKbn" xr:uid="{00000000-0004-0000-0800-000006000000}"/>
    <hyperlink ref="C22" location="'Table 1-3 - Lending'!B23" display="Lending, by loan size, DKKbn" xr:uid="{00000000-0004-0000-0800-000007000000}"/>
    <hyperlink ref="C23" location="'Table 4 - LTV'!B7" display="Lending, by-loan to-value (LTV), current property value, DKKbn" xr:uid="{00000000-0004-0000-0800-000008000000}"/>
    <hyperlink ref="C24" location="'Table 4 - LTV'!B29" display="Lending, by-loan to-value (LTV), current property value, Per cent" xr:uid="{00000000-0004-0000-0800-000009000000}"/>
    <hyperlink ref="C25" location="'Table 4 - LTV'!B51" display="Lending, by-loan to-value (LTV), current property value, DKKbn (&quot;Sidste krone&quot;)" xr:uid="{00000000-0004-0000-0800-00000A000000}"/>
    <hyperlink ref="C26" location="'Table 4 - LTV'!B73" display="Lending, by-loan to-value (LTV), current property value, Per cent (&quot;Sidste krone&quot;)" xr:uid="{00000000-0004-0000-0800-00000B000000}"/>
    <hyperlink ref="C27" location="'Table 5 - Region'!B7" display="Lending by region, DKKbn" xr:uid="{00000000-0004-0000-0800-00000C000000}"/>
    <hyperlink ref="C28" location="'Table 6-8 - Lending by loan'!B6" display="Lending by loan type - IO Loans, DKKbn" xr:uid="{00000000-0004-0000-0800-00000D000000}"/>
    <hyperlink ref="C29" location="'Table 6-8 - Lending by loan'!B26" display="Lending by loan type - Repayment Loans / Amortizing Loans, DKKbn" xr:uid="{00000000-0004-0000-0800-00000E000000}"/>
    <hyperlink ref="C30" location="'Table 6-8 - Lending by loan'!B46" display="Lending by loan type - All loans, DKKbn" xr:uid="{00000000-0004-0000-0800-00000F000000}"/>
    <hyperlink ref="C31" location="'Table 9-13 - Lending'!B6" display="Lending by Seasoning, DKKbn (Seasoning defined by duration of customer relationship)" xr:uid="{00000000-0004-0000-0800-000010000000}"/>
    <hyperlink ref="C32" location="'Table 9-13 - Lending'!B20" display="Lending by remaining maturity, DKKbn" xr:uid="{00000000-0004-0000-0800-000011000000}"/>
    <hyperlink ref="C33" location="'Table 9-13 - Lending'!B35" display="90 day Non-performing loans by property type, as percentage of instalments payments, %" xr:uid="{00000000-0004-0000-0800-000012000000}"/>
    <hyperlink ref="C34" location="'Table 9-13 - Lending'!B45" display="90 day Non-performing loans by property type, as percentage of lending, %" xr:uid="{00000000-0004-0000-0800-000013000000}"/>
    <hyperlink ref="C35" location="'Table 9-13 - Lending'!B55" display="90 day Non-performing loans by property type, as percentage of lending, by continous LTV bracket, %" xr:uid="{00000000-0004-0000-0800-000014000000}"/>
    <hyperlink ref="C36" location="'Table 9-13 - Lending'!B69" display="Realised losses (DKKm)" xr:uid="{00000000-0004-0000-0800-000015000000}"/>
    <hyperlink ref="C37" location="'Table 9-13 - Lending'!B78" display="Realised losses (%)" xr:uid="{00000000-0004-0000-0800-000016000000}"/>
    <hyperlink ref="C40" location="'X1 Key Concepts'!Udskriftsområde" display="Key Concepts Explanation" xr:uid="{00000000-0004-0000-0800-000017000000}"/>
    <hyperlink ref="C42" location="'X3 - General explanation'!B7" display="General explanation" xr:uid="{00000000-0004-0000-0800-000018000000}"/>
    <hyperlink ref="C41" location="'X2 Key Concepts'!Udskriftsområde" display="Key Concept Explanation" xr:uid="{00000000-0004-0000-0800-000019000000}"/>
    <hyperlink ref="C45" location="'Table V1 - Reg. requirement'!Udskriftsområde" display="Regulatory requirement" xr:uid="{00000000-0004-0000-0800-00001A000000}"/>
  </hyperlinks>
  <printOptions horizontalCentered="1"/>
  <pageMargins left="0.25" right="0.25" top="0.75" bottom="0.75" header="0.3" footer="0.3"/>
  <pageSetup paperSize="9" scale="70"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19</vt:i4>
      </vt:variant>
      <vt:variant>
        <vt:lpstr>Navngivne områder</vt:lpstr>
      </vt:variant>
      <vt:variant>
        <vt:i4>18</vt:i4>
      </vt:variant>
    </vt:vector>
  </HeadingPairs>
  <TitlesOfParts>
    <vt:vector size="37" baseType="lpstr">
      <vt:lpstr>Disclaimer</vt:lpstr>
      <vt:lpstr>Introduction</vt:lpstr>
      <vt:lpstr>A. HTT General</vt:lpstr>
      <vt:lpstr>B1. HTT Mortgage Assets</vt:lpstr>
      <vt:lpstr>C. HTT Harmonised Glossary</vt:lpstr>
      <vt:lpstr>E. Optional ECB-ECAIs data</vt:lpstr>
      <vt:lpstr>F1. Optional Sustainable M data</vt:lpstr>
      <vt:lpstr>F. Optional COVID 19 impact</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'A. HTT General'!Udskriftsområde</vt:lpstr>
      <vt:lpstr>'B1. HTT Mortgage Assets'!Udskriftsområde</vt:lpstr>
      <vt:lpstr>'C. HTT Harmonised Glossary'!Udskriftsområde</vt:lpstr>
      <vt:lpstr>Contents!Udskriftsområde</vt:lpstr>
      <vt:lpstr>'E. Optional ECB-ECAIs data'!Udskriftsområde</vt:lpstr>
      <vt:lpstr>'F. Optional COVID 19 impact'!Udskriftsområde</vt:lpstr>
      <vt:lpstr>'F1. Optional Sustainable M data'!Udskriftsområde</vt:lpstr>
      <vt:lpstr>'G1-G4 - Cover pool inform.'!Udskriftsområde</vt:lpstr>
      <vt:lpstr>Introduction!Udskriftsområde</vt:lpstr>
      <vt:lpstr>'Tabel A - General Issuer Detail'!Udskriftsområde</vt:lpstr>
      <vt:lpstr>'Table 1-3 - Lending'!Udskriftsområde</vt:lpstr>
      <vt:lpstr>'Table 4 - LTV'!Udskriftsområde</vt:lpstr>
      <vt:lpstr>'Table 5 - Region'!Udskriftsområde</vt:lpstr>
      <vt:lpstr>'Table 6-8 - Lending by loan'!Udskriftsområde</vt:lpstr>
      <vt:lpstr>'Table 9-13 - Lending'!Udskriftsområde</vt:lpstr>
      <vt:lpstr>'X1 Key Concepts'!Udskriftsområde</vt:lpstr>
      <vt:lpstr>'X2 Key Concepts'!Udskriftsområde</vt:lpstr>
      <vt:lpstr>'X3 - General explanation'!Udskriftsområde</vt:lpstr>
    </vt:vector>
  </TitlesOfParts>
  <Company>BRFkredit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BRFkredit A/S</dc:creator>
  <cp:lastModifiedBy>Michael Mølskov Jarlstrup</cp:lastModifiedBy>
  <cp:lastPrinted>2022-02-21T16:23:57Z</cp:lastPrinted>
  <dcterms:created xsi:type="dcterms:W3CDTF">2012-10-17T07:59:56Z</dcterms:created>
  <dcterms:modified xsi:type="dcterms:W3CDTF">2022-02-21T16:24:19Z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D63666</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DK ECBC Label Template 2014 (12-12-2013)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12-12-2013</vt:lpwstr>
  </property>
  <property fmtid="{D5CDD505-2E9C-101B-9397-08002B2CF9AE}" pid="23" name="dokumentversion">
    <vt:lpwstr>2.0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