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enne_projektmappe" defaultThemeVersion="124226"/>
  <mc:AlternateContent xmlns:mc="http://schemas.openxmlformats.org/markup-compatibility/2006">
    <mc:Choice Requires="x15">
      <x15ac:absPath xmlns:x15ac="http://schemas.microsoft.com/office/spreadsheetml/2010/11/ac" url="F:\afd830\Rating &amp; IR\ECBC Label\Templates\2018 Q4\Til hjemmeside\"/>
    </mc:Choice>
  </mc:AlternateContent>
  <bookViews>
    <workbookView xWindow="0" yWindow="15" windowWidth="28710" windowHeight="14385" tabRatio="886"/>
  </bookViews>
  <sheets>
    <sheet name="Introduction" sheetId="21" r:id="rId1"/>
    <sheet name="A. HTT General" sheetId="22" r:id="rId2"/>
    <sheet name="B1. HTT Mortgage Assets" sheetId="23" r:id="rId3"/>
    <sheet name="C. HTT Harmonised Glossary" sheetId="27" r:id="rId4"/>
    <sheet name="E. Optional ECB-ECAIs data" sheetId="29" r:id="rId5"/>
    <sheet name="Frontpage" sheetId="17" r:id="rId6"/>
    <sheet name="Contents" sheetId="13" r:id="rId7"/>
    <sheet name="Tabel A - General Issuer Detail" sheetId="6" r:id="rId8"/>
    <sheet name="G1-G4 - Cover pool inform." sheetId="7" r:id="rId9"/>
    <sheet name="Table 1-3 - Lending" sheetId="1" r:id="rId10"/>
    <sheet name="Table 4 - LTV" sheetId="2" r:id="rId11"/>
    <sheet name="Table 5 - Region" sheetId="15" r:id="rId12"/>
    <sheet name="Table 6-8 - Lending by loan" sheetId="16" r:id="rId13"/>
    <sheet name="Table 9-13 - Lending" sheetId="5" r:id="rId14"/>
    <sheet name="X1 Key Concepts" sheetId="18" r:id="rId15"/>
    <sheet name="X2 Key Concepts" sheetId="19" r:id="rId16"/>
    <sheet name="X3 - General explanation" sheetId="20" r:id="rId17"/>
  </sheets>
  <externalReferences>
    <externalReference r:id="rId18"/>
  </externalReferences>
  <definedNames>
    <definedName name="_xlnm.Print_Area" localSheetId="1">'A. HTT General'!$A$1:$G$365</definedName>
    <definedName name="_xlnm.Print_Area" localSheetId="2">'B1. HTT Mortgage Assets'!$A$1:$G$387</definedName>
    <definedName name="_xlnm.Print_Area" localSheetId="3">'C. HTT Harmonised Glossary'!$A$1:$C$38</definedName>
    <definedName name="_xlnm.Print_Area" localSheetId="6">Contents!$A$1:$F$65</definedName>
    <definedName name="_xlnm.Print_Area" localSheetId="4">'E. Optional ECB-ECAIs data'!$A$2:$G$90</definedName>
    <definedName name="_xlnm.Print_Area" localSheetId="5">Frontpage!$A$1:$F$37</definedName>
    <definedName name="_xlnm.Print_Area" localSheetId="8">'G1-G4 - Cover pool inform.'!$A$1:$K$128</definedName>
    <definedName name="_xlnm.Print_Area" localSheetId="0">Introduction!$C$2:$I$37</definedName>
    <definedName name="_xlnm.Print_Area" localSheetId="7">'Tabel A - General Issuer Detail'!$A$1:$E$44</definedName>
    <definedName name="_xlnm.Print_Area" localSheetId="9">'Table 1-3 - Lending'!$A$1:$L$28</definedName>
    <definedName name="_xlnm.Print_Area" localSheetId="10">'Table 4 - LTV'!$A$1:$M$88</definedName>
    <definedName name="_xlnm.Print_Area" localSheetId="11">'Table 5 - Region'!$A$1:$H$23</definedName>
    <definedName name="_xlnm.Print_Area" localSheetId="12">'Table 6-8 - Lending by loan'!$A$1:$L$61</definedName>
    <definedName name="_xlnm.Print_Area" localSheetId="13">'Table 9-13 - Lending'!$A$1:$L$81</definedName>
    <definedName name="_xlnm.Print_Area" localSheetId="14">'X1 Key Concepts'!$A$1:$C$44</definedName>
    <definedName name="_xlnm.Print_Area" localSheetId="15">'X2 Key Concepts'!$A$1:$O$56</definedName>
    <definedName name="_xlnm.Print_Area" localSheetId="16">'X3 - General explanation'!$A$1:$C$74</definedName>
  </definedNames>
  <calcPr calcId="152511"/>
</workbook>
</file>

<file path=xl/calcChain.xml><?xml version="1.0" encoding="utf-8"?>
<calcChain xmlns="http://schemas.openxmlformats.org/spreadsheetml/2006/main">
  <c r="L38" i="5" l="1"/>
  <c r="K38" i="5"/>
  <c r="J38" i="5"/>
  <c r="I38" i="5"/>
  <c r="H38" i="5"/>
  <c r="G38" i="5"/>
  <c r="F38" i="5"/>
  <c r="E38" i="5"/>
  <c r="D38" i="5"/>
  <c r="C38" i="5"/>
  <c r="B38" i="5"/>
  <c r="F87" i="23" l="1"/>
  <c r="C87" i="23"/>
  <c r="D45" i="22" l="1"/>
  <c r="C312" i="22" l="1"/>
  <c r="C300" i="22"/>
  <c r="C299" i="22"/>
  <c r="C298" i="22"/>
  <c r="C296" i="22"/>
  <c r="C295" i="22"/>
  <c r="C294" i="22"/>
  <c r="D293" i="22"/>
  <c r="C293" i="22"/>
  <c r="D292" i="22"/>
  <c r="C292" i="22"/>
  <c r="C291" i="22"/>
  <c r="C290" i="22"/>
  <c r="C289" i="22"/>
  <c r="C288" i="22"/>
  <c r="K26" i="7" l="1"/>
  <c r="J26" i="7"/>
  <c r="I26" i="7"/>
  <c r="H26" i="7" l="1"/>
</calcChain>
</file>

<file path=xl/sharedStrings.xml><?xml version="1.0" encoding="utf-8"?>
<sst xmlns="http://schemas.openxmlformats.org/spreadsheetml/2006/main" count="2855" uniqueCount="1615">
  <si>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</si>
  <si>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</si>
  <si>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</si>
  <si>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</si>
  <si>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</si>
  <si>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</si>
  <si>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</si>
  <si>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</si>
  <si>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</si>
  <si>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</si>
  <si>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</si>
  <si>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</si>
  <si>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</si>
  <si>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</si>
  <si>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</si>
  <si>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</si>
  <si>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</si>
  <si>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</si>
  <si>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</si>
  <si>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</si>
  <si>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</si>
  <si>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</si>
  <si>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</si>
  <si>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</si>
  <si>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</si>
  <si>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</si>
  <si>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</si>
  <si>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</si>
  <si>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</si>
  <si>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</si>
  <si>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</si>
  <si>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</si>
  <si>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</si>
  <si>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Eastern Jutland (Region Midtjylland)</t>
  </si>
  <si>
    <t>Southern Jutland &amp; Funen (Region Syddanmark)</t>
  </si>
  <si>
    <t>Index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</si>
  <si>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</si>
  <si>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</si>
  <si>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</si>
  <si>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</si>
  <si>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</si>
  <si>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</si>
  <si>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</si>
  <si>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</si>
  <si>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</si>
  <si>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</si>
  <si>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</si>
  <si>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</si>
  <si>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</si>
  <si>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</si>
  <si>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</si>
  <si>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</si>
  <si>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</si>
  <si>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</si>
  <si>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</si>
  <si>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</si>
  <si>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</si>
  <si>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</si>
  <si>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</si>
  <si>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</si>
  <si>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</si>
  <si>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</si>
  <si>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</si>
  <si>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</si>
  <si>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</si>
  <si>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</si>
  <si>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</si>
  <si>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</si>
  <si>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</si>
  <si>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</si>
  <si>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</si>
  <si>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</si>
  <si>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</si>
  <si>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</si>
  <si>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</si>
  <si>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</si>
  <si>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</si>
  <si>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</si>
  <si>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</si>
  <si>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</si>
  <si>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</si>
  <si>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</si>
  <si>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</si>
  <si>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</si>
  <si>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</si>
  <si>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</si>
  <si>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</si>
  <si>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</si>
  <si>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</si>
  <si>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</si>
  <si>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</si>
  <si>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</si>
  <si>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</si>
  <si>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</si>
  <si>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</si>
  <si>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</si>
  <si>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</si>
  <si>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</si>
  <si>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</si>
  <si>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</si>
  <si>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</si>
  <si>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</si>
  <si>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</si>
  <si>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</si>
  <si>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</si>
  <si>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</si>
  <si>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</si>
  <si>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</si>
  <si>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</si>
  <si>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</si>
  <si>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</si>
  <si>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</si>
  <si>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</si>
  <si>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</si>
  <si>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</si>
  <si>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</si>
  <si>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</si>
  <si>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</si>
  <si>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</si>
  <si>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</si>
  <si>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</si>
  <si>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</si>
  <si>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</si>
  <si>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</si>
  <si>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</si>
  <si>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</si>
  <si>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</si>
  <si>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</si>
  <si>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</si>
  <si>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</si>
  <si>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</si>
  <si>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</si>
  <si>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</si>
  <si>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</si>
  <si>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</si>
  <si>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</si>
  <si>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</si>
  <si>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</si>
  <si>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</si>
  <si>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</si>
  <si>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</si>
  <si>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</si>
  <si>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Note: * A few older traditional danish mortgage bonds are not CRD compliant</t>
  </si>
  <si>
    <t>Key Concepts Explanation</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</si>
  <si>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</si>
  <si>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</si>
  <si>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</si>
  <si>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</si>
  <si>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</si>
  <si>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</si>
  <si>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</si>
  <si>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</si>
  <si>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</si>
  <si>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</si>
  <si>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</si>
  <si>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</si>
  <si>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</si>
  <si>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90 day Non-performing loans by property type, as percentage of lending, by continous LTV bracket, %</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</si>
  <si>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</si>
  <si>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</si>
  <si>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</si>
  <si>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</si>
  <si>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</si>
  <si>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</si>
  <si>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</si>
  <si>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</si>
  <si>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</si>
  <si>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</si>
  <si>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</si>
  <si>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</si>
  <si>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</si>
  <si>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</si>
  <si>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</si>
  <si>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</si>
  <si>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</si>
  <si>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</si>
  <si>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General explanation</t>
  </si>
  <si>
    <t>Senior Secured Bonds</t>
  </si>
  <si>
    <t>X3</t>
  </si>
  <si>
    <t>USD</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</si>
  <si>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</si>
  <si>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</si>
  <si>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</si>
  <si>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</si>
  <si>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</si>
  <si>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</si>
  <si>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</si>
  <si>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</si>
  <si>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</si>
  <si>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</si>
  <si>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</si>
  <si>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</si>
  <si>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</si>
  <si>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</si>
  <si>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</si>
  <si>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</si>
  <si>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</si>
  <si>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</si>
  <si>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</si>
  <si>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</si>
  <si>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</si>
  <si>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</si>
  <si>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</si>
  <si>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</si>
  <si>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</si>
  <si>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</si>
  <si>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</si>
  <si>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</si>
  <si>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</si>
  <si>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</si>
  <si>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</si>
  <si>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</si>
  <si>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</si>
  <si>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Fixed-rate to maturity</t>
  </si>
  <si>
    <t>Outside Denmark</t>
  </si>
  <si>
    <t>- rate fixed &gt; 3 and ≤ 5 years</t>
  </si>
  <si>
    <t>- rate fixed &gt; 5 years</t>
  </si>
  <si>
    <t>Fixed-rate shorter period than maturity (ARM's etc.)</t>
  </si>
  <si>
    <t>&lt; 60per cent LTV</t>
  </si>
  <si>
    <t>60-69.9 per cent LTV</t>
  </si>
  <si>
    <t>70-79.9 per cent LTV</t>
  </si>
  <si>
    <t>To Contents</t>
  </si>
  <si>
    <t xml:space="preserve">Table A.    General Issuer Detail </t>
  </si>
  <si>
    <t>Table M6/B6</t>
  </si>
  <si>
    <t>Table M7/B7</t>
  </si>
  <si>
    <t>Table M8/B8</t>
  </si>
  <si>
    <t>Core tier 1 capital invested in gilt-edged securities</t>
  </si>
  <si>
    <t>Table M5/B5 - Total</t>
  </si>
  <si>
    <t>Bullet</t>
  </si>
  <si>
    <t>Annuity</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</si>
  <si>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</si>
  <si>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</si>
  <si>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</si>
  <si>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</si>
  <si>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</si>
  <si>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</si>
  <si>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</si>
  <si>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</si>
  <si>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</si>
  <si>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</si>
  <si>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</si>
  <si>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X2</t>
  </si>
  <si>
    <t>X1</t>
  </si>
  <si>
    <t>Key Concept Explanation</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</si>
  <si>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</si>
  <si>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</si>
  <si>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</si>
  <si>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</si>
  <si>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</si>
  <si>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</si>
  <si>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</si>
  <si>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</si>
  <si>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</si>
  <si>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</si>
  <si>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</si>
  <si>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</si>
  <si>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</si>
  <si>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</si>
  <si>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</si>
  <si>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</si>
  <si>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</si>
  <si>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</si>
  <si>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</si>
  <si>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</si>
  <si>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</si>
  <si>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</si>
  <si>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</si>
  <si>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</si>
  <si>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</si>
  <si>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</si>
  <si>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</si>
  <si>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</si>
  <si>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</si>
  <si>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</si>
  <si>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</si>
  <si>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</si>
  <si>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</si>
  <si>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</si>
  <si>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</si>
  <si>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</si>
  <si>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</si>
  <si>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</si>
  <si>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</si>
  <si>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</si>
  <si>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</si>
  <si>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</si>
  <si>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</si>
  <si>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</si>
  <si>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</si>
  <si>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</si>
  <si>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</si>
  <si>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</si>
  <si>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</si>
  <si>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</si>
  <si>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</si>
  <si>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</si>
  <si>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</si>
  <si>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</si>
  <si>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</si>
  <si>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</si>
  <si>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</si>
  <si>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</si>
  <si>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</si>
  <si>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</si>
  <si>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</si>
  <si>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</si>
  <si>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</si>
  <si>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</si>
  <si>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</si>
  <si>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</si>
  <si>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</si>
  <si>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</si>
  <si>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</si>
  <si>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</si>
  <si>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</si>
  <si>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</si>
  <si>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</si>
  <si>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</si>
  <si>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</si>
  <si>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</si>
  <si>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</si>
  <si>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</si>
  <si>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</si>
  <si>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</si>
  <si>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</si>
  <si>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</si>
  <si>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</si>
  <si>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</si>
  <si>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</si>
  <si>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</si>
  <si>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</si>
  <si>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</si>
  <si>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</si>
  <si>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</si>
  <si>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Liquidity due to be paid out next day in connection with refinancing</t>
  </si>
  <si>
    <t>Total value of cover pool -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</si>
  <si>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</si>
  <si>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</si>
  <si>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</si>
  <si>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</si>
  <si>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</si>
  <si>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</si>
  <si>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</si>
  <si>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</si>
  <si>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</si>
  <si>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</si>
  <si>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</si>
  <si>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</si>
  <si>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</si>
  <si>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</si>
  <si>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</si>
  <si>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</si>
  <si>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</si>
  <si>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</si>
  <si>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</si>
  <si>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</si>
  <si>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</si>
  <si>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</si>
  <si>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</si>
  <si>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</si>
  <si>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</si>
  <si>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</si>
  <si>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</si>
  <si>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</si>
  <si>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</si>
  <si>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</si>
  <si>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</si>
  <si>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</si>
  <si>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</si>
  <si>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</si>
  <si>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</si>
  <si>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</si>
  <si>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</si>
  <si>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</si>
  <si>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</si>
  <si>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</si>
  <si>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</si>
  <si>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</si>
  <si>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</si>
  <si>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på following link</t>
  </si>
  <si>
    <t>http://www.realkreditraadet.dk/Default.aspx?ID=2926</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</si>
  <si>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</si>
  <si>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</si>
  <si>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</si>
  <si>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</si>
  <si>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</si>
  <si>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</si>
  <si>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</si>
  <si>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</si>
  <si>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</si>
  <si>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</si>
  <si>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BBB+</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</si>
  <si>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</si>
  <si>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</si>
  <si>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</si>
  <si>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</si>
  <si>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</si>
  <si>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</si>
  <si>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</si>
  <si>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</si>
  <si>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</si>
  <si>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</si>
  <si>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</si>
  <si>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</si>
  <si>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</si>
  <si>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</si>
  <si>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</si>
  <si>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</si>
  <si>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</si>
  <si>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</si>
  <si>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</si>
  <si>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</si>
  <si>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Total capital coverage (rating compliant capital)</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</si>
  <si>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</si>
  <si>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 (DKKbn)</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</si>
  <si>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</si>
  <si>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</si>
  <si>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</si>
  <si>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</si>
  <si>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</si>
  <si>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</si>
  <si>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</si>
  <si>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t>Exposure to credit institute credit quality step 3</t>
  </si>
  <si>
    <t>Harmonised Transparency Template</t>
  </si>
  <si>
    <t>Denmark</t>
  </si>
  <si>
    <t>Index</t>
  </si>
  <si>
    <t>Worksheet A: HTT General</t>
  </si>
  <si>
    <t>Tab 1: Harmonised Transparency Template</t>
  </si>
  <si>
    <t>Worksheet B1: HTT Mortgage Assets</t>
  </si>
  <si>
    <t>A. Harmonised Transparency Template - General Information</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</si>
  <si>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</si>
  <si>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</si>
  <si>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</si>
  <si>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</si>
  <si>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</si>
  <si>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</si>
  <si>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</si>
  <si>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</si>
  <si>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</si>
  <si>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</si>
  <si>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</si>
  <si>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Country</t>
  </si>
  <si>
    <t>G.1.1.2</t>
  </si>
  <si>
    <t>Issuer Name</t>
  </si>
  <si>
    <t>G.1.1.3</t>
  </si>
  <si>
    <t>Link to Issuer's Website</t>
  </si>
  <si>
    <t>G.1.1.4</t>
  </si>
  <si>
    <t>Cut-off date</t>
  </si>
  <si>
    <t>G.2.1.1</t>
  </si>
  <si>
    <t>UCITS Compliance (Y/N)</t>
  </si>
  <si>
    <t>Y</t>
  </si>
  <si>
    <t>G.2.1.2</t>
  </si>
  <si>
    <t>CRR Compliance (Y/N)</t>
  </si>
  <si>
    <t>G.2.1.3</t>
  </si>
  <si>
    <t>LCR status</t>
  </si>
  <si>
    <t>Link</t>
  </si>
  <si>
    <t>1.General Information</t>
  </si>
  <si>
    <t>Nominal (mn)</t>
  </si>
  <si>
    <t>G.3.1.1</t>
  </si>
  <si>
    <t>G.3.1.2</t>
  </si>
  <si>
    <t xml:space="preserve">2. Over-collateralisation (OC) </t>
  </si>
  <si>
    <t>Actual</t>
  </si>
  <si>
    <t>Minimum Committed</t>
  </si>
  <si>
    <t>Purpose</t>
  </si>
  <si>
    <t>G.3.2.1</t>
  </si>
  <si>
    <t>OC (%)</t>
  </si>
  <si>
    <t>ND1</t>
  </si>
  <si>
    <t>3. Cover Pool Composition</t>
  </si>
  <si>
    <t>% Cover Pool</t>
  </si>
  <si>
    <t>G.3.3.1</t>
  </si>
  <si>
    <t>Mortgages</t>
  </si>
  <si>
    <t>G.3.3.2</t>
  </si>
  <si>
    <t xml:space="preserve">Public Sector </t>
  </si>
  <si>
    <t>G.3.3.3</t>
  </si>
  <si>
    <t>Shipping</t>
  </si>
  <si>
    <t>G.3.3.4</t>
  </si>
  <si>
    <t>Substitute Assets</t>
  </si>
  <si>
    <t>G.3.3.5</t>
  </si>
  <si>
    <t>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</si>
  <si>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</si>
  <si>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</si>
  <si>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</si>
  <si>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</si>
  <si>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</si>
  <si>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</si>
  <si>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</si>
  <si>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</si>
  <si>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</si>
  <si>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</si>
  <si>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</si>
  <si>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</si>
  <si>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</si>
  <si>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</si>
  <si>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</si>
  <si>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</si>
  <si>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</si>
  <si>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</si>
  <si>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</si>
  <si>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</si>
  <si>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</si>
  <si>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5. Maturity of Covered Bonds</t>
  </si>
  <si>
    <t xml:space="preserve">% Total Initial Maturity </t>
  </si>
  <si>
    <t>% Total Extended Maturity</t>
  </si>
  <si>
    <t>G.3.5.1</t>
  </si>
  <si>
    <t>G.3.5.2</t>
  </si>
  <si>
    <t>G.3.5.3</t>
  </si>
  <si>
    <t>G.3.5.4</t>
  </si>
  <si>
    <t>G.3.5.5</t>
  </si>
  <si>
    <t>G.3.5.6</t>
  </si>
  <si>
    <t>G.3.5.7</t>
  </si>
  <si>
    <t>G.3.5.8</t>
  </si>
  <si>
    <t>G.3.5.9</t>
  </si>
  <si>
    <t>G.3.5.10</t>
  </si>
  <si>
    <t>6. Covered Assets - Currency</t>
  </si>
  <si>
    <t>Nominal [before hedging] (mn)</t>
  </si>
  <si>
    <t>Nominal [after hedging] (mn)</t>
  </si>
  <si>
    <t>% Total [before]</t>
  </si>
  <si>
    <t>% Total [after]</t>
  </si>
  <si>
    <t>G.3.6.1</t>
  </si>
  <si>
    <t>G.3.6.2</t>
  </si>
  <si>
    <t xml:space="preserve"> USD</t>
  </si>
  <si>
    <t>G.3.6.3</t>
  </si>
  <si>
    <t xml:space="preserve"> GBP</t>
  </si>
  <si>
    <t>G.3.6.4</t>
  </si>
  <si>
    <t>G.3.6.5</t>
  </si>
  <si>
    <t xml:space="preserve"> CHF</t>
  </si>
  <si>
    <t>G.3.6.6</t>
  </si>
  <si>
    <t xml:space="preserve"> AUD</t>
  </si>
  <si>
    <t>G.3.6.7</t>
  </si>
  <si>
    <t xml:space="preserve"> CAD</t>
  </si>
  <si>
    <t>G.3.6.8</t>
  </si>
  <si>
    <t>BRL</t>
  </si>
  <si>
    <t>G.3.6.9</t>
  </si>
  <si>
    <t>CZK</t>
  </si>
  <si>
    <t>G.3.6.10</t>
  </si>
  <si>
    <t>G.3.6.11</t>
  </si>
  <si>
    <t>HKD</t>
  </si>
  <si>
    <t>G.3.6.12</t>
  </si>
  <si>
    <t>KRW</t>
  </si>
  <si>
    <t>G.3.6.13</t>
  </si>
  <si>
    <t>G.3.6.14</t>
  </si>
  <si>
    <t>SGD</t>
  </si>
  <si>
    <t>G.3.6.15</t>
  </si>
  <si>
    <t>G.3.6.16</t>
  </si>
  <si>
    <t xml:space="preserve">7. Covered Bonds - Currency </t>
  </si>
  <si>
    <t>G.3.7.1</t>
  </si>
  <si>
    <t>G.3.7.2</t>
  </si>
  <si>
    <t>G.3.7.3</t>
  </si>
  <si>
    <t>G.3.7.4</t>
  </si>
  <si>
    <t>G.3.7.5</t>
  </si>
  <si>
    <t>G.3.7.6</t>
  </si>
  <si>
    <t>G.3.7.7</t>
  </si>
  <si>
    <t>G.3.7.8</t>
  </si>
  <si>
    <t>G.3.7.9</t>
  </si>
  <si>
    <t>G.3.7.10</t>
  </si>
  <si>
    <t>G.3.7.11</t>
  </si>
  <si>
    <t>G.3.7.12</t>
  </si>
  <si>
    <t>G.3.7.13</t>
  </si>
  <si>
    <t>G.3.7.14</t>
  </si>
  <si>
    <t>G.3.7.15</t>
  </si>
  <si>
    <t>G.3.7.16</t>
  </si>
  <si>
    <t xml:space="preserve">8. Covered Bonds - Breakdown by interest rate </t>
  </si>
  <si>
    <t>% Covered Bonds</t>
  </si>
  <si>
    <t>G.3.8.1</t>
  </si>
  <si>
    <t>Fixed coupon</t>
  </si>
  <si>
    <t>G.3.8.2</t>
  </si>
  <si>
    <t>Floating coupon</t>
  </si>
  <si>
    <t>G.3.8.3</t>
  </si>
  <si>
    <t>G.3.8.4</t>
  </si>
  <si>
    <t>OG.3.8.1</t>
  </si>
  <si>
    <t>9. Substitute Assets - Type</t>
  </si>
  <si>
    <t>% Substitute Assets</t>
  </si>
  <si>
    <t>G.3.9.1</t>
  </si>
  <si>
    <t>Cash</t>
  </si>
  <si>
    <t>G.3.9.2</t>
  </si>
  <si>
    <t>Exposures to/guaranteed by governments or quasi governments</t>
  </si>
  <si>
    <t>G.3.9.3</t>
  </si>
  <si>
    <t>Exposures to central banks</t>
  </si>
  <si>
    <t>G.3.9.4</t>
  </si>
  <si>
    <t>Exposures to credit institutions</t>
  </si>
  <si>
    <t>G.3.9.5</t>
  </si>
  <si>
    <t>G.3.9.6</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</si>
  <si>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</si>
  <si>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</si>
  <si>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</si>
  <si>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</si>
  <si>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</si>
  <si>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</si>
  <si>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</si>
  <si>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</si>
  <si>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</si>
  <si>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</si>
  <si>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</si>
  <si>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</si>
  <si>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</si>
  <si>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</si>
  <si>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</si>
  <si>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</si>
  <si>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</si>
  <si>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</si>
  <si>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</si>
  <si>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</si>
  <si>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</si>
  <si>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</si>
  <si>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</si>
  <si>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</si>
  <si>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</si>
  <si>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</si>
  <si>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</si>
  <si>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</si>
  <si>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</si>
  <si>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</si>
  <si>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</si>
  <si>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 xml:space="preserve">11. Liquid Assets </t>
  </si>
  <si>
    <t>G.3.11.1</t>
  </si>
  <si>
    <t>Substitute and other marketable assets</t>
  </si>
  <si>
    <t>G.3.11.2</t>
  </si>
  <si>
    <t>Central bank eligible assets</t>
  </si>
  <si>
    <t>G.3.11.3</t>
  </si>
  <si>
    <t>G.3.11.4</t>
  </si>
  <si>
    <t xml:space="preserve">12. Bond List </t>
  </si>
  <si>
    <t>G.3.12.1</t>
  </si>
  <si>
    <t xml:space="preserve">Bond list </t>
  </si>
  <si>
    <t>13. Derivatives &amp; Swaps</t>
  </si>
  <si>
    <t>G.3.13.1</t>
  </si>
  <si>
    <t>Derivatives in the cover pool [notional] (mn)</t>
  </si>
  <si>
    <t>[For completion]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</si>
  <si>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</si>
  <si>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</si>
  <si>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</si>
  <si>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</si>
  <si>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</si>
  <si>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</si>
  <si>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</si>
  <si>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</si>
  <si>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</si>
  <si>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</si>
  <si>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 xml:space="preserve">4. References to Capital Requirements Regulation (CRR) 129(7) </t>
  </si>
  <si>
    <t>Row</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</si>
  <si>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</si>
  <si>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</si>
  <si>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</si>
  <si>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</si>
  <si>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</si>
  <si>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</si>
  <si>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</si>
  <si>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</si>
  <si>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</si>
  <si>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</si>
  <si>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</si>
  <si>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</si>
  <si>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</si>
  <si>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</si>
  <si>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</si>
  <si>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</si>
  <si>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</si>
  <si>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</si>
  <si>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</si>
  <si>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</si>
  <si>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</si>
  <si>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</si>
  <si>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</si>
  <si>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</si>
  <si>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</si>
  <si>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</si>
  <si>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G.5.1.1</t>
  </si>
  <si>
    <t>Exposure to credit institute credit quality step 1 &amp; 2</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</si>
  <si>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</si>
  <si>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</si>
  <si>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</si>
  <si>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</si>
  <si>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</si>
  <si>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</si>
  <si>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</si>
  <si>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</si>
  <si>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</si>
  <si>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</si>
  <si>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</si>
  <si>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</si>
  <si>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</si>
  <si>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</si>
  <si>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</si>
  <si>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o/w Owner-occupied homes</t>
  </si>
  <si>
    <t>OM.7.1.3</t>
  </si>
  <si>
    <t>o/w Holiday houses</t>
  </si>
  <si>
    <t>OM.7.1.4</t>
  </si>
  <si>
    <t>o/w Subsidised Housing</t>
  </si>
  <si>
    <t>OM.7.1.5</t>
  </si>
  <si>
    <t>o/w Cooperative Housing</t>
  </si>
  <si>
    <t>OM.7.1.6</t>
  </si>
  <si>
    <t>o/w Private rental</t>
  </si>
  <si>
    <t>OM.7.1.7</t>
  </si>
  <si>
    <t>o/w Manufacturing and Manual Industries</t>
  </si>
  <si>
    <t>OM.7.1.8</t>
  </si>
  <si>
    <t>o/w Office and Business</t>
  </si>
  <si>
    <t>OM.7.1.9</t>
  </si>
  <si>
    <t>o/w Agriculture</t>
  </si>
  <si>
    <t>OM.7.1.10</t>
  </si>
  <si>
    <t>o/w Social and cultural purposes</t>
  </si>
  <si>
    <t>OM.7.1.11</t>
  </si>
  <si>
    <t>o/w Other</t>
  </si>
  <si>
    <t>2. General Information</t>
  </si>
  <si>
    <t>Residential Loans</t>
  </si>
  <si>
    <t>Commercial Loans</t>
  </si>
  <si>
    <t>Total Mortgages</t>
  </si>
  <si>
    <t>M.7.2.1</t>
  </si>
  <si>
    <t>Number of mortgage loans</t>
  </si>
  <si>
    <t>3. Concentration Risks</t>
  </si>
  <si>
    <t>% Residential Loans</t>
  </si>
  <si>
    <t>% Commercial Loans</t>
  </si>
  <si>
    <t>M.7.3.1</t>
  </si>
  <si>
    <t xml:space="preserve">10 largest exposures </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</si>
  <si>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</si>
  <si>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</si>
  <si>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</si>
  <si>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</si>
  <si>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</si>
  <si>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</si>
  <si>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</si>
  <si>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</si>
  <si>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</si>
  <si>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</si>
  <si>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</si>
  <si>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</si>
  <si>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</si>
  <si>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</si>
  <si>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</si>
  <si>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</si>
  <si>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</si>
  <si>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</si>
  <si>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</si>
  <si>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</si>
  <si>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</si>
  <si>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</si>
  <si>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</si>
  <si>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</si>
  <si>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</si>
  <si>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</si>
  <si>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</si>
  <si>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</si>
  <si>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</si>
  <si>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</si>
  <si>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</si>
  <si>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</si>
  <si>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</si>
  <si>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</si>
  <si>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</si>
  <si>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</si>
  <si>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</si>
  <si>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</si>
  <si>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</si>
  <si>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</si>
  <si>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</si>
  <si>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</si>
  <si>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</si>
  <si>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</si>
  <si>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</si>
  <si>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</si>
  <si>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</si>
  <si>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</si>
  <si>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</si>
  <si>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</si>
  <si>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</si>
  <si>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</si>
  <si>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</si>
  <si>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</si>
  <si>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</si>
  <si>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</si>
  <si>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</si>
  <si>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United Kingdom</t>
  </si>
  <si>
    <t>M.7.4.30</t>
  </si>
  <si>
    <t>M.7.4.31</t>
  </si>
  <si>
    <t>Iceland</t>
  </si>
  <si>
    <t>M.7.4.32</t>
  </si>
  <si>
    <t>Liechtenstein</t>
  </si>
  <si>
    <t>M.7.4.33</t>
  </si>
  <si>
    <t>Norway</t>
  </si>
  <si>
    <t>M.7.4.34</t>
  </si>
  <si>
    <t>M.7.4.35</t>
  </si>
  <si>
    <t>M.7.4.36</t>
  </si>
  <si>
    <t>M.7.4.37</t>
  </si>
  <si>
    <t>M.7.4.38</t>
  </si>
  <si>
    <t>M.7.4.39</t>
  </si>
  <si>
    <t>M.7.4.40</t>
  </si>
  <si>
    <t>M.7.4.41</t>
  </si>
  <si>
    <t>M.7.4.42</t>
  </si>
  <si>
    <t>M.7.4.43</t>
  </si>
  <si>
    <t>M.7.4.44</t>
  </si>
  <si>
    <t>OM.7.4.1</t>
  </si>
  <si>
    <t>o/w Greenland</t>
  </si>
  <si>
    <t>OM.7.4.2</t>
  </si>
  <si>
    <t>o/w Faroe Islands</t>
  </si>
  <si>
    <t>5. Breakdown by domestic regions</t>
  </si>
  <si>
    <t>M.7.5.1</t>
  </si>
  <si>
    <t>M.7.5.2</t>
  </si>
  <si>
    <t>M.7.5.3</t>
  </si>
  <si>
    <t>M.7.5.4</t>
  </si>
  <si>
    <t>M.7.5.5</t>
  </si>
  <si>
    <t>6. Breakdown by Interest Rate</t>
  </si>
  <si>
    <t>M.7.6.1</t>
  </si>
  <si>
    <t>Fixed rate</t>
  </si>
  <si>
    <t>M.7.6.2</t>
  </si>
  <si>
    <t>Floating rate</t>
  </si>
  <si>
    <t>M.7.6.3</t>
  </si>
  <si>
    <t>OM.7.6.1</t>
  </si>
  <si>
    <t>OM.7.6.2</t>
  </si>
  <si>
    <t>o/w Index loans</t>
  </si>
  <si>
    <t>OM.7.6.3</t>
  </si>
  <si>
    <t>o/w Adjustable Rate Mortgages</t>
  </si>
  <si>
    <t>OM.7.6.4</t>
  </si>
  <si>
    <t>o/w Money market based loans</t>
  </si>
  <si>
    <t>OM.7.6.5</t>
  </si>
  <si>
    <t xml:space="preserve">o/w Non capped floaters </t>
  </si>
  <si>
    <t>OM.7.6.6</t>
  </si>
  <si>
    <t xml:space="preserve">o/w Capped floaters </t>
  </si>
  <si>
    <t>7. Breakdown by Repayment Type</t>
  </si>
  <si>
    <t>M.7.7.1</t>
  </si>
  <si>
    <t>Bullet / interest only</t>
  </si>
  <si>
    <t>M.7.7.2</t>
  </si>
  <si>
    <t>Amortising</t>
  </si>
  <si>
    <t>M.7.7.3</t>
  </si>
  <si>
    <t xml:space="preserve">8. Loan Seasoning </t>
  </si>
  <si>
    <t>M.7.8.1</t>
  </si>
  <si>
    <t>Up to 12months</t>
  </si>
  <si>
    <t>M.7.8.2</t>
  </si>
  <si>
    <t>M.7.8.3</t>
  </si>
  <si>
    <t>M.7.8.4</t>
  </si>
  <si>
    <t>M.7.8.5</t>
  </si>
  <si>
    <t>9. Non-Performing Loans (NPLs)</t>
  </si>
  <si>
    <t>M.7.9.1</t>
  </si>
  <si>
    <t>% NPLs</t>
  </si>
  <si>
    <t>10. Loan Size Information</t>
  </si>
  <si>
    <t>Nominal</t>
  </si>
  <si>
    <t>Number of Loans</t>
  </si>
  <si>
    <t>% No. of Loans</t>
  </si>
  <si>
    <t>M.7A.10.1</t>
  </si>
  <si>
    <t>Average loan size (000s)</t>
  </si>
  <si>
    <t>By buckets (mn):</t>
  </si>
  <si>
    <t>M.7A.10.2</t>
  </si>
  <si>
    <t>M.7A.10.3</t>
  </si>
  <si>
    <t>M.7A.10.4</t>
  </si>
  <si>
    <t>M.7A.10.5</t>
  </si>
  <si>
    <t>M.7A.10.6</t>
  </si>
  <si>
    <t>M.7A.10.7</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</si>
  <si>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</si>
  <si>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</si>
  <si>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</si>
  <si>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</si>
  <si>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</si>
  <si>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</si>
  <si>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</si>
  <si>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</si>
  <si>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</si>
  <si>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</si>
  <si>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</si>
  <si>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</si>
  <si>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</si>
  <si>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</si>
  <si>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</si>
  <si>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</si>
  <si>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</si>
  <si>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</si>
  <si>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</si>
  <si>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</si>
  <si>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</si>
  <si>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</si>
  <si>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o/w &gt;100 - &lt;=110 %</t>
  </si>
  <si>
    <t>o/w &gt;110 - &lt;=120 %</t>
  </si>
  <si>
    <t>o/w &gt;120 - &lt;=130 %</t>
  </si>
  <si>
    <t>o/w &gt;130 - &lt;=140 %</t>
  </si>
  <si>
    <t>o/w &gt;140 - &lt;=150 %</t>
  </si>
  <si>
    <t>o/w &gt;150 %</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</si>
  <si>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</si>
  <si>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</si>
  <si>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</si>
  <si>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</si>
  <si>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</si>
  <si>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</si>
  <si>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</si>
  <si>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</si>
  <si>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</si>
  <si>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</si>
  <si>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</si>
  <si>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</si>
  <si>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</si>
  <si>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</si>
  <si>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</si>
  <si>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</si>
  <si>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</si>
  <si>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13. Breakdown by type</t>
  </si>
  <si>
    <t>M.7A.13.1</t>
  </si>
  <si>
    <t>Owner occupied</t>
  </si>
  <si>
    <t>M.7A.13.2</t>
  </si>
  <si>
    <t>Second home/Holiday houses</t>
  </si>
  <si>
    <t>M.7A.13.3</t>
  </si>
  <si>
    <t>Buy-to-let/Non-owner occupied</t>
  </si>
  <si>
    <t>M.7A.13.4</t>
  </si>
  <si>
    <t>OM.7A.13.1</t>
  </si>
  <si>
    <t>o/w Subsidised housing</t>
  </si>
  <si>
    <t>OM.7A.13.2</t>
  </si>
  <si>
    <t>OM.7A.13.3</t>
  </si>
  <si>
    <t xml:space="preserve">o/w Multi-family housing </t>
  </si>
  <si>
    <t>OM.7A.13.4</t>
  </si>
  <si>
    <t xml:space="preserve">o/w Buildings under construction </t>
  </si>
  <si>
    <t>OM.7A.13.5</t>
  </si>
  <si>
    <t>o/w Buildings land</t>
  </si>
  <si>
    <t>14. Loan by Ranking</t>
  </si>
  <si>
    <t>M.7A.14.1</t>
  </si>
  <si>
    <t>M.7A.14.2</t>
  </si>
  <si>
    <t>Guaranteed</t>
  </si>
  <si>
    <t>M.7A.14.3</t>
  </si>
  <si>
    <t>7B Commercial Cover Pool</t>
  </si>
  <si>
    <t>15. Loan Size Information</t>
  </si>
  <si>
    <t>M.7B.15.1</t>
  </si>
  <si>
    <t>M.7B.15.2</t>
  </si>
  <si>
    <t>M.7B.15.3</t>
  </si>
  <si>
    <t>M.7B.15.4</t>
  </si>
  <si>
    <t>M.7B.15.5</t>
  </si>
  <si>
    <t>M.7B.15.6</t>
  </si>
  <si>
    <t>M.7B.15.7</t>
  </si>
  <si>
    <t>M.7B.15.26</t>
  </si>
  <si>
    <t xml:space="preserve">16. Loan to Value (LTV) Information - UNINDEXED </t>
  </si>
  <si>
    <t>M.7B.16.1</t>
  </si>
  <si>
    <t>M.7B.16.2</t>
  </si>
  <si>
    <t>M.7B.16.3</t>
  </si>
  <si>
    <t>M.7B.16.4</t>
  </si>
  <si>
    <t>M.7B.16.5</t>
  </si>
  <si>
    <t>M.7B.16.6</t>
  </si>
  <si>
    <t>M.7B.16.7</t>
  </si>
  <si>
    <t>M.7B.16.8</t>
  </si>
  <si>
    <t>M.7B.16.9</t>
  </si>
  <si>
    <t>M.7B.16.10</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</si>
  <si>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</si>
  <si>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</si>
  <si>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</si>
  <si>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</si>
  <si>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</si>
  <si>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</si>
  <si>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</si>
  <si>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</si>
  <si>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</si>
  <si>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</si>
  <si>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</si>
  <si>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</si>
  <si>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</si>
  <si>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</si>
  <si>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</si>
  <si>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</si>
  <si>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</si>
  <si>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18. Breakdown by Type</t>
  </si>
  <si>
    <t>% Commercial loans</t>
  </si>
  <si>
    <t>M.7B.18.1</t>
  </si>
  <si>
    <t>Retail</t>
  </si>
  <si>
    <t>M.7B.18.2</t>
  </si>
  <si>
    <t>Office</t>
  </si>
  <si>
    <t>M.7B.18.3</t>
  </si>
  <si>
    <t>Hotel/Tourism</t>
  </si>
  <si>
    <t>M.7B.18.4</t>
  </si>
  <si>
    <t>Shopping malls</t>
  </si>
  <si>
    <t>M.7B.18.5</t>
  </si>
  <si>
    <t>Industry</t>
  </si>
  <si>
    <t>M.7B.18.6</t>
  </si>
  <si>
    <t>M.7B.18.7</t>
  </si>
  <si>
    <t>Other commercially used</t>
  </si>
  <si>
    <t>M.7B.18.8</t>
  </si>
  <si>
    <t>Land</t>
  </si>
  <si>
    <t>M.7B.18.9</t>
  </si>
  <si>
    <t>Property developers / Bulding under construction</t>
  </si>
  <si>
    <t>M.7B.18.10</t>
  </si>
  <si>
    <t>C. Harmonised Transparency Template - Glossary</t>
  </si>
  <si>
    <t>The definitions below reflect the national specificities</t>
  </si>
  <si>
    <t>1. Glossary - Standard Harmonised Items</t>
  </si>
  <si>
    <t>[Insert Definition Below]</t>
  </si>
  <si>
    <t>HG.1.1</t>
  </si>
  <si>
    <t>OC Calculation: Actual</t>
  </si>
  <si>
    <t>Total value of cover pool subtracted nominal value of covered bonds</t>
  </si>
  <si>
    <t>HG.1.2</t>
  </si>
  <si>
    <t>OC Calculation: Legal minimum</t>
  </si>
  <si>
    <t>Minimum legal required OC of RWA</t>
  </si>
  <si>
    <t>HG.1.3</t>
  </si>
  <si>
    <t>OC Calculation: Committed</t>
  </si>
  <si>
    <t>ND2</t>
  </si>
  <si>
    <t>HG.1.4</t>
  </si>
  <si>
    <t>Interest Rate Types</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</si>
  <si>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</si>
  <si>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HG.1.5</t>
  </si>
  <si>
    <t>Only contratual maturity is relevant and reported. Early repayments happens at borrowes discretion is among other thing depending on interest rate developments and cannot be anticipated by issuer.</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</si>
  <si>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</si>
  <si>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</si>
  <si>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</si>
  <si>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</si>
  <si>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 xml:space="preserve">LTV is reportet continuously. The loans are distributed from the start ltv of the loan to the marginal ltv. This means that, if the loan is first rank, it is distributed proportionaly by bracket size from 0 to the marginal </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</si>
  <si>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</si>
  <si>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</si>
  <si>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</si>
  <si>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</si>
  <si>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</si>
  <si>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</si>
  <si>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Minimum once pr. year for commercial properties. Minimum once every third year for owner occupied.</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</si>
  <si>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</si>
  <si>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</si>
  <si>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</si>
  <si>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</si>
  <si>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</si>
  <si>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</si>
  <si>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</si>
  <si>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</si>
  <si>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</si>
  <si>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</si>
  <si>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</si>
  <si>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</si>
  <si>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</si>
  <si>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</si>
  <si>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</si>
  <si>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</si>
  <si>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HG.2.2</t>
  </si>
  <si>
    <t>Not relevant for the issuer and/or CB programme at the present time</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</si>
  <si>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</si>
  <si>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</si>
  <si>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</si>
  <si>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</si>
  <si>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</si>
  <si>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</si>
  <si>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</si>
  <si>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</si>
  <si>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</si>
  <si>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</si>
  <si>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</si>
  <si>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</si>
  <si>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</si>
  <si>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Lending, by-loan to-value (LTV), current property value, DKKbn (Entire loan entered under the top LTV bracket)</t>
  </si>
  <si>
    <t>Lending, by-loan to-value (LTV), current property value, Per cent (Entire loan entered under the top LTV bracket)</t>
  </si>
  <si>
    <t>Lending, by-loan to-value (LTV), current property value, PER CENT (Entire loan entered under the top LTV bracket)</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</si>
  <si>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 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</si>
  <si>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Volentary information</t>
  </si>
  <si>
    <t>V1</t>
  </si>
  <si>
    <t>Regulatory requirement</t>
  </si>
  <si>
    <t>OG.3.2.1</t>
  </si>
  <si>
    <t>Optional information e.g. Asset Coverage Test (ACT)</t>
  </si>
  <si>
    <t>OG.3.2.2</t>
  </si>
  <si>
    <t>Optional information e.g. OC (NPV basis)</t>
  </si>
  <si>
    <t>E. Harmonised Transparency Template - Optional ECB Repo Disclosure</t>
  </si>
  <si>
    <t>CONTENT OF TAB E</t>
  </si>
  <si>
    <t>1. Swap Transaction Counterparties</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</si>
  <si>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</si>
  <si>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</si>
  <si>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</si>
  <si>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</si>
  <si>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</si>
  <si>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</si>
  <si>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</si>
  <si>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</si>
  <si>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</si>
  <si>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</si>
  <si>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 xml:space="preserve">Servicer </t>
  </si>
  <si>
    <t>E.1.1.4</t>
  </si>
  <si>
    <t>Back-up servicer</t>
  </si>
  <si>
    <t>E.1.1.5</t>
  </si>
  <si>
    <t>BUS facilitator</t>
  </si>
  <si>
    <t>E.1.1.6</t>
  </si>
  <si>
    <t xml:space="preserve">Cash manager </t>
  </si>
  <si>
    <t>E.1.1.7</t>
  </si>
  <si>
    <t>Back-up cash manager</t>
  </si>
  <si>
    <t>E.1.1.8</t>
  </si>
  <si>
    <t>Account bank</t>
  </si>
  <si>
    <t>E.1.1.9</t>
  </si>
  <si>
    <t>Standby account bank</t>
  </si>
  <si>
    <t>E.1.1.10</t>
  </si>
  <si>
    <t>Account bank guarantor</t>
  </si>
  <si>
    <t>E.1.1.11</t>
  </si>
  <si>
    <t>Trustee</t>
  </si>
  <si>
    <t>Cover Pool Monitor</t>
  </si>
  <si>
    <t>OE.1.1.1</t>
  </si>
  <si>
    <t>OE.1.1.2</t>
  </si>
  <si>
    <t>OE.1.1.3</t>
  </si>
  <si>
    <t>OE.1.1.4</t>
  </si>
  <si>
    <t>OE.1.1.5</t>
  </si>
  <si>
    <t>OE.1.1.6</t>
  </si>
  <si>
    <t>OE.1.1.7</t>
  </si>
  <si>
    <t>OE.1.1.8</t>
  </si>
  <si>
    <t>Swap Counterparties</t>
  </si>
  <si>
    <t>Type of Swap</t>
  </si>
  <si>
    <t>E.2.1.1</t>
  </si>
  <si>
    <t>E.2.1.2</t>
  </si>
  <si>
    <t>E.2.1.3</t>
  </si>
  <si>
    <t>E.2.1.4</t>
  </si>
  <si>
    <t>Counterparty 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</si>
  <si>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</si>
  <si>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</si>
  <si>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</si>
  <si>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</si>
  <si>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</si>
  <si>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</si>
  <si>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</si>
  <si>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</si>
  <si>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</si>
  <si>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</si>
  <si>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</si>
  <si>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</si>
  <si>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</si>
  <si>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</si>
  <si>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</si>
  <si>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</si>
  <si>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</si>
  <si>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</si>
  <si>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</si>
  <si>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</si>
  <si>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</si>
  <si>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</si>
  <si>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</si>
  <si>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</si>
  <si>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</si>
  <si>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</si>
  <si>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</si>
  <si>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</si>
  <si>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</si>
  <si>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</si>
  <si>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</si>
  <si>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</si>
  <si>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</si>
  <si>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</si>
  <si>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</si>
  <si>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</si>
  <si>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</si>
  <si>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</si>
  <si>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</si>
  <si>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</si>
  <si>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</si>
  <si>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</si>
  <si>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</si>
  <si>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</si>
  <si>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</si>
  <si>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</si>
  <si>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</si>
  <si>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</si>
  <si>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</si>
  <si>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</si>
  <si>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</si>
  <si>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</si>
  <si>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</si>
  <si>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</si>
  <si>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</si>
  <si>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1. General Information</t>
  </si>
  <si>
    <t>E.3.1.1</t>
  </si>
  <si>
    <t>Weighted Average Seasoning (months)</t>
  </si>
  <si>
    <t>E.3.1.2</t>
  </si>
  <si>
    <t>Weighted Average Maturity (months)</t>
  </si>
  <si>
    <t>OE.3.1.1</t>
  </si>
  <si>
    <t>OE.3.1.2</t>
  </si>
  <si>
    <t>OE.3.1.3</t>
  </si>
  <si>
    <t>OE.3.1.4</t>
  </si>
  <si>
    <t>2. Arrears</t>
  </si>
  <si>
    <t>% Public Sector Assets</t>
  </si>
  <si>
    <t>% Shipping Loans</t>
  </si>
  <si>
    <t>% Total Loans</t>
  </si>
  <si>
    <t>E.3.2.1</t>
  </si>
  <si>
    <t>&lt;30 days</t>
  </si>
  <si>
    <t>E.3.2.2</t>
  </si>
  <si>
    <t>30-&lt;60 days</t>
  </si>
  <si>
    <t>E.3.2.3</t>
  </si>
  <si>
    <t>60-&lt;90 days</t>
  </si>
  <si>
    <t>E.3.2.4</t>
  </si>
  <si>
    <t>90-&lt;180 days</t>
  </si>
  <si>
    <t>E.3.2.5</t>
  </si>
  <si>
    <t>&gt;= 180 days</t>
  </si>
  <si>
    <t>OE.3.2.1</t>
  </si>
  <si>
    <t>OE.3.2.2</t>
  </si>
  <si>
    <t>OE.3.2.3</t>
  </si>
  <si>
    <t>OE.3.2.4</t>
  </si>
  <si>
    <t>OG.1.1.1</t>
  </si>
  <si>
    <t>OG.1.1.2</t>
  </si>
  <si>
    <t>OG.1.1.3</t>
  </si>
  <si>
    <t>OG.1.1.4</t>
  </si>
  <si>
    <t>OG.1.1.5</t>
  </si>
  <si>
    <t>OG.1.1.6</t>
  </si>
  <si>
    <t>OG.1.1.7</t>
  </si>
  <si>
    <t>OG.1.1.8</t>
  </si>
  <si>
    <t>OG.2.1.1</t>
  </si>
  <si>
    <t>OG.2.1.2</t>
  </si>
  <si>
    <t>OG.2.1.3</t>
  </si>
  <si>
    <t>OG.2.1.4</t>
  </si>
  <si>
    <t>OG.2.1.5</t>
  </si>
  <si>
    <t>OG.2.1.6</t>
  </si>
  <si>
    <t>OG.3.1.1</t>
  </si>
  <si>
    <t>OG.3.1.2</t>
  </si>
  <si>
    <t>OG.3.1.3</t>
  </si>
  <si>
    <t>OG.3.1.4</t>
  </si>
  <si>
    <t>Legal / Regulatory</t>
  </si>
  <si>
    <t>OG.3.2.3</t>
  </si>
  <si>
    <t>OG.3.2.4</t>
  </si>
  <si>
    <t>OG.3.2.5</t>
  </si>
  <si>
    <t>OG.3.2.6</t>
  </si>
  <si>
    <t>OG.3.3.1</t>
  </si>
  <si>
    <t>OG.3.3.2</t>
  </si>
  <si>
    <t>OG.3.3.3</t>
  </si>
  <si>
    <t>OG.3.3.4</t>
  </si>
  <si>
    <t>OG.3.3.5</t>
  </si>
  <si>
    <t>OG.3.3.6</t>
  </si>
  <si>
    <t>Contractual</t>
  </si>
  <si>
    <t xml:space="preserve">Expected Upon Prepayments </t>
  </si>
  <si>
    <t>Residual Life (mn)</t>
  </si>
  <si>
    <t>OG.3.4.1</t>
  </si>
  <si>
    <t>OG.3.4.2</t>
  </si>
  <si>
    <t>OG.3.4.3</t>
  </si>
  <si>
    <t>OG.3.4.4</t>
  </si>
  <si>
    <t>OG.3.4.5</t>
  </si>
  <si>
    <t>OG.3.4.6</t>
  </si>
  <si>
    <t>OG.3.4.7</t>
  </si>
  <si>
    <t>OG.3.4.8</t>
  </si>
  <si>
    <t>OG.3.4.9</t>
  </si>
  <si>
    <t>OG.3.4.10</t>
  </si>
  <si>
    <t>Maturity (mn)</t>
  </si>
  <si>
    <t>Initial Maturity</t>
  </si>
  <si>
    <t>Extended Maturity</t>
  </si>
  <si>
    <t>OG.3.5.1</t>
  </si>
  <si>
    <t>OG.3.5.2</t>
  </si>
  <si>
    <t>OG.3.5.3</t>
  </si>
  <si>
    <t>OG.3.5.4</t>
  </si>
  <si>
    <t>OG.3.5.5</t>
  </si>
  <si>
    <t>OG.3.5.6</t>
  </si>
  <si>
    <t>OG.3.5.7</t>
  </si>
  <si>
    <t>OG.3.5.8</t>
  </si>
  <si>
    <t>OG.3.5.9</t>
  </si>
  <si>
    <t>OG.3.5.10</t>
  </si>
  <si>
    <t>OG.3.6.1</t>
  </si>
  <si>
    <t>OG.3.6.2</t>
  </si>
  <si>
    <t>OG.3.6.3</t>
  </si>
  <si>
    <t>OG.3.6.4</t>
  </si>
  <si>
    <t>OG.3.6.5</t>
  </si>
  <si>
    <t>OG.3.6.6</t>
  </si>
  <si>
    <t>OG.3.6.7</t>
  </si>
  <si>
    <t>OG.3.6.8</t>
  </si>
  <si>
    <t>OG.3.6.9</t>
  </si>
  <si>
    <t>OG.3.7.1</t>
  </si>
  <si>
    <t>OG.3.7.2</t>
  </si>
  <si>
    <t>OG.3.7.3</t>
  </si>
  <si>
    <t>OG.3.7.4</t>
  </si>
  <si>
    <t>OG.3.7.5</t>
  </si>
  <si>
    <t>OG.3.7.6</t>
  </si>
  <si>
    <t>OG.3.7.7</t>
  </si>
  <si>
    <t>OG.3.7.8</t>
  </si>
  <si>
    <t>OG.3.7.9</t>
  </si>
  <si>
    <t>OG.3.8.2</t>
  </si>
  <si>
    <t>OG.3.8.3</t>
  </si>
  <si>
    <t>OG.3.8.4</t>
  </si>
  <si>
    <t>OG.3.8.5</t>
  </si>
  <si>
    <t>OG.3.9.1</t>
  </si>
  <si>
    <t>OG.3.9.2</t>
  </si>
  <si>
    <t>OG.3.9.3</t>
  </si>
  <si>
    <t>OG.3.9.4</t>
  </si>
  <si>
    <t>OG.3.9.5</t>
  </si>
  <si>
    <t>OG.3.9.6</t>
  </si>
  <si>
    <t>OG.3.9.7</t>
  </si>
  <si>
    <t>OG.3.9.8</t>
  </si>
  <si>
    <t>OG.3.9.9</t>
  </si>
  <si>
    <t>OG.3.9.10</t>
  </si>
  <si>
    <t>OG.3.9.11</t>
  </si>
  <si>
    <t>OG.3.9.12</t>
  </si>
  <si>
    <t>OG.3.10.1</t>
  </si>
  <si>
    <t>OG.3.10.2</t>
  </si>
  <si>
    <t>OG.3.10.3</t>
  </si>
  <si>
    <t>OG.3.10.4</t>
  </si>
  <si>
    <t>OG.3.10.5</t>
  </si>
  <si>
    <t>OG.3.10.6</t>
  </si>
  <si>
    <t>OG.3.10.7</t>
  </si>
  <si>
    <t>OG.3.11.1</t>
  </si>
  <si>
    <t>OG.3.11.2</t>
  </si>
  <si>
    <t>OG.3.11.3</t>
  </si>
  <si>
    <t>OG.3.11.4</t>
  </si>
  <si>
    <t>OG.3.11.5</t>
  </si>
  <si>
    <t>OG.3.11.6</t>
  </si>
  <si>
    <t>OG.3.11.7</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</si>
  <si>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</si>
  <si>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</si>
  <si>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</si>
  <si>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</si>
  <si>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</si>
  <si>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</si>
  <si>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</si>
  <si>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</si>
  <si>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</si>
  <si>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</si>
  <si>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</si>
  <si>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</si>
  <si>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</si>
  <si>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</si>
  <si>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</si>
  <si>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</si>
  <si>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</si>
  <si>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</si>
  <si>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</si>
  <si>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</si>
  <si>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</si>
  <si>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</si>
  <si>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</si>
  <si>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</si>
  <si>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</si>
  <si>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</si>
  <si>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</si>
  <si>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</si>
  <si>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</si>
  <si>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</si>
  <si>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</si>
  <si>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</si>
  <si>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</si>
  <si>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</si>
  <si>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</si>
  <si>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</si>
  <si>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</si>
  <si>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</si>
  <si>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</si>
  <si>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</si>
  <si>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</si>
  <si>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</si>
  <si>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</si>
  <si>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</si>
  <si>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</si>
  <si>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</si>
  <si>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</si>
  <si>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</si>
  <si>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OG.4.1.1</t>
  </si>
  <si>
    <t>OG.4.1.2</t>
  </si>
  <si>
    <t>OG.4.1.3</t>
  </si>
  <si>
    <t>OG.4.1.4</t>
  </si>
  <si>
    <t>OG.4.1.5</t>
  </si>
  <si>
    <t>OG.4.1.6</t>
  </si>
  <si>
    <t>OG.4.1.7</t>
  </si>
  <si>
    <t>OG.4.1.8</t>
  </si>
  <si>
    <t>OG.4.1.9</t>
  </si>
  <si>
    <t>OG.4.1.10</t>
  </si>
  <si>
    <t>OG.5.1.1</t>
  </si>
  <si>
    <t>OG.5.1.2</t>
  </si>
  <si>
    <t>OG.5.1.3</t>
  </si>
  <si>
    <t>OG.5.1.4</t>
  </si>
  <si>
    <t>OG.5.1.5</t>
  </si>
  <si>
    <t>OG.5.1.6</t>
  </si>
  <si>
    <t>OG.6.1.1</t>
  </si>
  <si>
    <t>OG.6.1.2</t>
  </si>
  <si>
    <t>OG.6.1.3</t>
  </si>
  <si>
    <t>OG.6.1.4</t>
  </si>
  <si>
    <t>OG.6.1.5</t>
  </si>
  <si>
    <t>OG.6.1.6</t>
  </si>
  <si>
    <t>OG.6.1.7</t>
  </si>
  <si>
    <t>OG.6.1.8</t>
  </si>
  <si>
    <t>OG.6.1.9</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</si>
  <si>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</si>
  <si>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</si>
  <si>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</si>
  <si>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</si>
  <si>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</si>
  <si>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</si>
  <si>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</si>
  <si>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</si>
  <si>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</si>
  <si>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</si>
  <si>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</si>
  <si>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</si>
  <si>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</si>
  <si>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</si>
  <si>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</si>
  <si>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</si>
  <si>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</si>
  <si>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</si>
  <si>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</si>
  <si>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</si>
  <si>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</si>
  <si>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</si>
  <si>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</si>
  <si>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</si>
  <si>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</si>
  <si>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</si>
  <si>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</si>
  <si>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</si>
  <si>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</si>
  <si>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</si>
  <si>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</si>
  <si>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</si>
  <si>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</si>
  <si>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</si>
  <si>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</si>
  <si>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</si>
  <si>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1. Optional information e.g. Rating triggers</t>
  </si>
  <si>
    <t>OM.7.2.1</t>
  </si>
  <si>
    <t>OM.7.2.2</t>
  </si>
  <si>
    <t>OM.7.2.3</t>
  </si>
  <si>
    <t>OM.7.2.4</t>
  </si>
  <si>
    <t>OM.7.2.5</t>
  </si>
  <si>
    <t>OM.7.2.6</t>
  </si>
  <si>
    <t>OM.7.3.1</t>
  </si>
  <si>
    <t>OM.7.3.2</t>
  </si>
  <si>
    <t>OM.7.3.3</t>
  </si>
  <si>
    <t>OM.7.3.4</t>
  </si>
  <si>
    <t>OM.7.3.5</t>
  </si>
  <si>
    <t>OM.7.3.6</t>
  </si>
  <si>
    <t>OM.7.4.3</t>
  </si>
  <si>
    <t>OM.7.4.4</t>
  </si>
  <si>
    <t>OM.7.4.5</t>
  </si>
  <si>
    <t>OM.7.4.6</t>
  </si>
  <si>
    <t>OM.7.4.7</t>
  </si>
  <si>
    <t>OM.7.4.8</t>
  </si>
  <si>
    <t>OM.7.4.9</t>
  </si>
  <si>
    <t>OM.7.4.10</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</si>
  <si>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</si>
  <si>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</si>
  <si>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</si>
  <si>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</si>
  <si>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</si>
  <si>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</si>
  <si>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</si>
  <si>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</si>
  <si>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</si>
  <si>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</si>
  <si>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</si>
  <si>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</si>
  <si>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</si>
  <si>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</si>
  <si>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</si>
  <si>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</si>
  <si>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</si>
  <si>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</si>
  <si>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</si>
  <si>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</si>
  <si>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</si>
  <si>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</si>
  <si>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</si>
  <si>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</si>
  <si>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</si>
  <si>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</si>
  <si>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</si>
  <si>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</si>
  <si>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</si>
  <si>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</si>
  <si>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</si>
  <si>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</si>
  <si>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</si>
  <si>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</si>
  <si>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</si>
  <si>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</si>
  <si>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</si>
  <si>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</si>
  <si>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</si>
  <si>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</si>
  <si>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</si>
  <si>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</si>
  <si>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</si>
  <si>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</si>
  <si>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</si>
  <si>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OM.7.7.1</t>
  </si>
  <si>
    <t>OM.7.7.2</t>
  </si>
  <si>
    <t>OM.7.7.3</t>
  </si>
  <si>
    <t>OM.7.7.4</t>
  </si>
  <si>
    <t>OM.7.7.5</t>
  </si>
  <si>
    <t>OM.7.7.6</t>
  </si>
  <si>
    <t>OM.7.8.1</t>
  </si>
  <si>
    <t>OM.7.8.2</t>
  </si>
  <si>
    <t>OM.7.8.3</t>
  </si>
  <si>
    <t>OM.7.8.4</t>
  </si>
  <si>
    <t>OM.7.9.1</t>
  </si>
  <si>
    <t>OM.7.9.2</t>
  </si>
  <si>
    <t>OM.7.9.3</t>
  </si>
  <si>
    <t>OM.7.9.4</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</si>
  <si>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</si>
  <si>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</si>
  <si>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</si>
  <si>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</si>
  <si>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</si>
  <si>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</si>
  <si>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</si>
  <si>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</si>
  <si>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</si>
  <si>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</si>
  <si>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</si>
  <si>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</si>
  <si>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</si>
  <si>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</si>
  <si>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</si>
  <si>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</si>
  <si>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</si>
  <si>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</si>
  <si>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OM.7A.11.1</t>
  </si>
  <si>
    <t>OM.7A.11.2</t>
  </si>
  <si>
    <t>OM.7A.11.3</t>
  </si>
  <si>
    <t>OM.7A.11.4</t>
  </si>
  <si>
    <t>OM.7A.11.5</t>
  </si>
  <si>
    <t>OM.7A.11.6</t>
  </si>
  <si>
    <t>OM.7A.11.7</t>
  </si>
  <si>
    <t>OM.7A.11.8</t>
  </si>
  <si>
    <t>OM.7A.11.9</t>
  </si>
  <si>
    <t>OM.7A.12.7</t>
  </si>
  <si>
    <t>OM.7A.12.8</t>
  </si>
  <si>
    <t>OM.7A.12.9</t>
  </si>
  <si>
    <t>M.7A.13.5</t>
  </si>
  <si>
    <t>OM.7A.13.6</t>
  </si>
  <si>
    <t>OM.7A.13.7</t>
  </si>
  <si>
    <t>OM.7A.13.8</t>
  </si>
  <si>
    <t>OM.7A.13.9</t>
  </si>
  <si>
    <t>OM.7A.13.10</t>
  </si>
  <si>
    <t>OM.7A.13.11</t>
  </si>
  <si>
    <t>OM.7A.14.1</t>
  </si>
  <si>
    <t>OM.7A.14.2</t>
  </si>
  <si>
    <t>OM.7A.14.3</t>
  </si>
  <si>
    <t>OM.7A.14.4</t>
  </si>
  <si>
    <t>OM.7A.14.5</t>
  </si>
  <si>
    <t>OM.7A.14.6</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</si>
  <si>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</si>
  <si>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</si>
  <si>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</si>
  <si>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</si>
  <si>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</si>
  <si>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</si>
  <si>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</si>
  <si>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</si>
  <si>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</si>
  <si>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</si>
  <si>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</si>
  <si>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</si>
  <si>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</si>
  <si>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</si>
  <si>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</si>
  <si>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</si>
  <si>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</si>
  <si>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</si>
  <si>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OM.7B.16.1</t>
  </si>
  <si>
    <t>OM.7B.16.2</t>
  </si>
  <si>
    <t>OM.7B.16.3</t>
  </si>
  <si>
    <t>OM.7B.16.4</t>
  </si>
  <si>
    <t>OM.7B.16.5</t>
  </si>
  <si>
    <t>OM.7B.16.6</t>
  </si>
  <si>
    <t>OM.7B.16.7</t>
  </si>
  <si>
    <t>OM.7B.16.8</t>
  </si>
  <si>
    <t>OM.7B.16.9</t>
  </si>
  <si>
    <t>OM.7B.18.1</t>
  </si>
  <si>
    <t>OM.7B.18.2</t>
  </si>
  <si>
    <t>OM.7B.18.3</t>
  </si>
  <si>
    <t>OM.7B.18.4</t>
  </si>
  <si>
    <t>OM.7B.18.5</t>
  </si>
  <si>
    <t>OM.7B.18.6</t>
  </si>
  <si>
    <t>OM.7B.18.7</t>
  </si>
  <si>
    <t>OM.7B.18.8</t>
  </si>
  <si>
    <t>OM.7B.18.9</t>
  </si>
  <si>
    <t>OM.7B.18.10</t>
  </si>
  <si>
    <t>OM.7B.18.11</t>
  </si>
  <si>
    <t>OM.7B.18.12</t>
  </si>
  <si>
    <t>OM.7B.18.13</t>
  </si>
  <si>
    <t>OM.7B.18.14</t>
  </si>
  <si>
    <t>OM.7B.18.15</t>
  </si>
  <si>
    <t>OM.7B.18.16</t>
  </si>
  <si>
    <t>OM.7B.18.17</t>
  </si>
  <si>
    <t>Guarantor (if applicable)</t>
  </si>
  <si>
    <t>Worksheet C: HTTHarmonised Glossary</t>
  </si>
  <si>
    <t>Worksheet E:  Optional ECB-ECAIs data</t>
  </si>
  <si>
    <t>OM.7B.17.7</t>
  </si>
  <si>
    <t>OM.7B.17.8</t>
  </si>
  <si>
    <t>OM.7B.17.9</t>
  </si>
  <si>
    <t>OHG.2.3</t>
  </si>
  <si>
    <t>2018 Version</t>
  </si>
  <si>
    <t>17 for Harmonised Glossary</t>
  </si>
  <si>
    <t xml:space="preserve">HTT 2018 </t>
  </si>
  <si>
    <t>Jyske Realkredit A/S</t>
  </si>
  <si>
    <t>www.jyskerealkredit.com</t>
  </si>
  <si>
    <t>Jyske Bank A/S</t>
  </si>
  <si>
    <t>529900ODI3047E2LIV03</t>
  </si>
  <si>
    <t>Nordea Bank abp</t>
  </si>
  <si>
    <t>ING Bank N.V.</t>
  </si>
  <si>
    <t>Reporting Date: 26/02/2019</t>
  </si>
  <si>
    <t>Cut-off Date: 31/12/2018</t>
  </si>
  <si>
    <t>Optional information e.g. Contact names</t>
  </si>
  <si>
    <t>Optional information e.g. Parent name</t>
  </si>
  <si>
    <t>Total Cover Assets</t>
  </si>
  <si>
    <t>Outstanding Covered Bonds</t>
  </si>
  <si>
    <t>Cover Pool Size [NPV] (mn)</t>
  </si>
  <si>
    <t>Outstanding Covered Bonds [NPV] (mn)</t>
  </si>
  <si>
    <t/>
  </si>
  <si>
    <t>o/w EU gvts or quasi govts</t>
  </si>
  <si>
    <t>o/w third-party countries  Credit Quality Step 1 (CQS1) gvts or quasi govts</t>
  </si>
  <si>
    <t>o/w third-party countries Credit Quality Step 2 (CQS2) gvts or quasi govts</t>
  </si>
  <si>
    <t>o/w EU central banks</t>
  </si>
  <si>
    <t>o/w third-party countries Credit Quality Step 1 (CQS1) central banks</t>
  </si>
  <si>
    <t>o/w third-party countries Credit Quality Step 2 (CQS2) central banks</t>
  </si>
  <si>
    <t>o/w CQS1 credit institutions</t>
  </si>
  <si>
    <t>o/w CQS2 credit institutions</t>
  </si>
  <si>
    <t>Both</t>
  </si>
  <si>
    <t>Intra-group</t>
  </si>
  <si>
    <t>NPV Test (passed/failed)</t>
  </si>
  <si>
    <t>Interest Covereage Test (passe/failed)</t>
  </si>
  <si>
    <t xml:space="preserve">Cash Manager </t>
  </si>
  <si>
    <t>Account Bank</t>
  </si>
  <si>
    <t>Stand-by Account Bank</t>
  </si>
  <si>
    <t xml:space="preserve">Interest Rate Swap Provider </t>
  </si>
  <si>
    <t xml:space="preserve">Covered Bond Swap Provider </t>
  </si>
  <si>
    <t>Paying Agent</t>
  </si>
  <si>
    <t>Other optional/relevant information</t>
  </si>
  <si>
    <t>Optional information eg, Number of borrowers</t>
  </si>
  <si>
    <t>Optional information eg, Number of guarantors</t>
  </si>
  <si>
    <t>TBC at a country level</t>
  </si>
  <si>
    <t>Agricultural</t>
  </si>
  <si>
    <t>1st lien / No prior ranks</t>
  </si>
  <si>
    <t>o/w [If relevant, please specify]</t>
  </si>
  <si>
    <t>Residual Life Buckets of Cover assets [i.e. how is the contractual and/or expected residual life defined? What assumptions eg, in terms of prepayments? etc.]</t>
  </si>
  <si>
    <t>529900R9HQNZRT2OXB26</t>
  </si>
  <si>
    <t>3M5E1GQGKL17HI6CPN30</t>
  </si>
  <si>
    <t>FX/IRS</t>
  </si>
  <si>
    <t>IRS</t>
  </si>
  <si>
    <t>3TK20IVIUJ8J3ZU0QE75</t>
  </si>
  <si>
    <t>Total Assets</t>
  </si>
  <si>
    <t>Q4 2018</t>
  </si>
  <si>
    <t>Q3 2018</t>
  </si>
  <si>
    <t>Q2 2018</t>
  </si>
  <si>
    <t>Q1 2018</t>
  </si>
  <si>
    <t>Note: 90-days arrear as of Q4 2018  (See definition in table X1)</t>
  </si>
  <si>
    <t xml:space="preserve"> -   </t>
  </si>
  <si>
    <t>Contact</t>
  </si>
  <si>
    <t>% of RWA</t>
  </si>
  <si>
    <t>% of covered bonds</t>
  </si>
  <si>
    <t>31 December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</si>
</sst>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 numFmtId="169" formatCode="#,##0.0"/>
  </numFmts>
  <fonts count="75"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sz val="8"/>
      <color rgb="FF000000"/>
      <name val="Arial"/>
      <family val="2"/>
    </font>
    <font>
      <sz val="7"/>
      <color theme="1"/>
      <name val="Times New Roman"/>
      <family val="1"/>
    </font>
    <font>
      <sz val="11"/>
      <color theme="1"/>
      <name val="Arial"/>
      <family val="2"/>
    </font>
    <font>
      <sz val="12"/>
      <color theme="1"/>
      <name val="Times New Roman"/>
      <family val="1"/>
    </font>
    <font>
      <b/>
      <sz val="10"/>
      <color rgb="FF000000"/>
      <name val="Arial"/>
      <family val="2"/>
    </font>
    <font>
      <b/>
      <i/>
      <sz val="10"/>
      <color rgb="FF000000"/>
      <name val="Arial"/>
      <family val="2"/>
    </font>
    <font>
      <u/>
      <sz val="11"/>
      <color theme="1"/>
      <name val="Calibri"/>
      <family val="2"/>
      <scheme val="minor"/>
    </font>
    <font>
      <sz val="11"/>
      <color theme="1"/>
      <name val="Calibri"/>
      <family val="2"/>
    </font>
    <font>
      <b/>
      <sz val="12"/>
      <color rgb="FF000000"/>
      <name val="Calibri"/>
      <family val="2"/>
    </font>
    <font>
      <b/>
      <sz val="11"/>
      <color rgb="FF000000"/>
      <name val="Calibri"/>
      <family val="2"/>
    </font>
    <font>
      <sz val="11"/>
      <color rgb="FF000000"/>
      <name val="Calibri"/>
      <family val="2"/>
    </font>
    <font>
      <u/>
      <sz val="11"/>
      <color theme="10"/>
      <name val="Calibri"/>
      <family val="2"/>
    </font>
    <font>
      <u/>
      <sz val="1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b/>
      <sz val="14"/>
      <color theme="0"/>
      <name val="Calibri"/>
      <family val="2"/>
      <scheme val="minor"/>
    </font>
    <font>
      <b/>
      <u/>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i/>
      <sz val="9"/>
      <name val="Calibri"/>
      <family val="2"/>
      <scheme val="minor"/>
    </font>
    <font>
      <sz val="11"/>
      <color theme="6" tint="-0.249977111117893"/>
      <name val="Calibri"/>
      <family val="2"/>
      <scheme val="minor"/>
    </font>
    <font>
      <b/>
      <i/>
      <sz val="14"/>
      <color theme="0"/>
      <name val="Calibri"/>
      <family val="2"/>
      <scheme val="minor"/>
    </font>
    <font>
      <sz val="9"/>
      <name val="Calibri"/>
      <family val="2"/>
      <scheme val="minor"/>
    </font>
    <font>
      <b/>
      <sz val="9"/>
      <name val="Calibri"/>
      <family val="2"/>
      <scheme val="minor"/>
    </font>
    <font>
      <i/>
      <sz val="11"/>
      <color rgb="FF0070C0"/>
      <name val="Calibri"/>
      <family val="2"/>
      <scheme val="minor"/>
    </font>
    <font>
      <b/>
      <sz val="24"/>
      <color theme="9" tint="-0.249977111117893"/>
      <name val="Calibri"/>
      <family val="2"/>
      <scheme val="minor"/>
    </font>
    <font>
      <sz val="11"/>
      <color theme="0"/>
      <name val="Calibri"/>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
      <patternFill patternType="solid">
        <fgColor rgb="FFE36E00"/>
        <bgColor indexed="64"/>
      </patternFill>
    </fill>
    <fill>
      <patternFill patternType="solid">
        <fgColor rgb="FF243386"/>
        <bgColor indexed="64"/>
      </patternFill>
    </fill>
    <fill>
      <patternFill patternType="solid">
        <fgColor theme="9" tint="0.39997558519241921"/>
        <bgColor indexed="64"/>
      </patternFill>
    </fill>
    <fill>
      <patternFill patternType="solid">
        <fgColor rgb="FF847A75"/>
        <bgColor indexed="64"/>
      </patternFill>
    </fill>
    <fill>
      <patternFill patternType="solid">
        <fgColor rgb="FFFFC000"/>
        <bgColor indexed="64"/>
      </patternFill>
    </fill>
  </fills>
  <borders count="5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xf numFmtId="0" fontId="39" fillId="0" borderId="0" applyNumberFormat="0" applyFill="0" applyBorder="0" applyAlignment="0" applyProtection="0"/>
    <xf numFmtId="43"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2" fillId="0" borderId="0"/>
    <xf numFmtId="0" fontId="1" fillId="0" borderId="0"/>
    <xf numFmtId="0" fontId="22" fillId="0" borderId="0">
      <alignment horizontal="left" wrapText="1"/>
    </xf>
  </cellStyleXfs>
  <cellXfs count="492">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165" fontId="0" fillId="3" borderId="1" xfId="1" applyNumberFormat="1" applyFont="1" applyFill="1" applyBorder="1" applyAlignment="1">
      <alignment vertical="top" wrapText="1"/>
    </xf>
    <xf numFmtId="164" fontId="9" fillId="3" borderId="1" xfId="0" applyNumberFormat="1" applyFont="1" applyFill="1" applyBorder="1" applyAlignment="1">
      <alignment vertical="center"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7" fontId="0" fillId="3" borderId="1" xfId="2" applyNumberFormat="1" applyFont="1" applyFill="1" applyBorder="1" applyAlignment="1">
      <alignment vertical="center"/>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24" fillId="3" borderId="0" xfId="0" applyFont="1" applyFill="1" applyBorder="1"/>
    <xf numFmtId="0" fontId="24" fillId="3" borderId="1" xfId="0" applyFont="1" applyFill="1" applyBorder="1"/>
    <xf numFmtId="9" fontId="25" fillId="3" borderId="2" xfId="2" applyFont="1" applyFill="1" applyBorder="1"/>
    <xf numFmtId="0" fontId="14" fillId="3" borderId="0" xfId="0" applyFont="1" applyFill="1" applyBorder="1" applyAlignment="1">
      <alignment horizontal="justify" vertical="center"/>
    </xf>
    <xf numFmtId="0" fontId="26" fillId="4" borderId="0" xfId="6" applyFont="1" applyFill="1" applyBorder="1"/>
    <xf numFmtId="0" fontId="27" fillId="3" borderId="0" xfId="0" applyFont="1" applyFill="1" applyBorder="1" applyAlignment="1">
      <alignment horizontal="center" vertical="center" wrapText="1"/>
    </xf>
    <xf numFmtId="0" fontId="28" fillId="3" borderId="0" xfId="0" applyFont="1" applyFill="1" applyBorder="1" applyAlignment="1">
      <alignment horizontal="left" vertical="top"/>
    </xf>
    <xf numFmtId="0" fontId="29"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30" fillId="3" borderId="0" xfId="0" applyFont="1" applyFill="1"/>
    <xf numFmtId="0" fontId="30" fillId="3" borderId="0" xfId="0" applyFont="1" applyFill="1" applyBorder="1" applyAlignment="1">
      <alignment vertical="center"/>
    </xf>
    <xf numFmtId="0" fontId="30" fillId="3" borderId="0" xfId="0" applyFont="1" applyFill="1" applyBorder="1"/>
    <xf numFmtId="0" fontId="30" fillId="3" borderId="0" xfId="0" applyFont="1" applyFill="1" applyBorder="1" applyAlignment="1">
      <alignment horizontal="left" vertical="center" indent="1"/>
    </xf>
    <xf numFmtId="0" fontId="30" fillId="3" borderId="1" xfId="0" applyFont="1" applyFill="1" applyBorder="1" applyAlignment="1">
      <alignment horizontal="left" vertical="center"/>
    </xf>
    <xf numFmtId="0" fontId="30" fillId="3" borderId="1" xfId="0" applyFont="1" applyFill="1" applyBorder="1"/>
    <xf numFmtId="0" fontId="30" fillId="3" borderId="2" xfId="0" applyFont="1" applyFill="1" applyBorder="1"/>
    <xf numFmtId="164" fontId="30" fillId="3" borderId="2" xfId="1" applyNumberFormat="1" applyFont="1" applyFill="1" applyBorder="1"/>
    <xf numFmtId="0" fontId="32" fillId="3" borderId="2" xfId="0" applyFont="1" applyFill="1" applyBorder="1"/>
    <xf numFmtId="0" fontId="33" fillId="3" borderId="0" xfId="0" applyFont="1" applyFill="1" applyBorder="1"/>
    <xf numFmtId="0" fontId="34" fillId="2" borderId="1" xfId="0" applyFont="1" applyFill="1" applyBorder="1"/>
    <xf numFmtId="0" fontId="30" fillId="2" borderId="1" xfId="0" applyFont="1" applyFill="1" applyBorder="1"/>
    <xf numFmtId="165" fontId="30" fillId="3" borderId="2" xfId="1" applyNumberFormat="1" applyFont="1" applyFill="1" applyBorder="1"/>
    <xf numFmtId="165" fontId="30" fillId="3" borderId="0" xfId="1" applyNumberFormat="1" applyFont="1" applyFill="1" applyAlignment="1">
      <alignment horizontal="center"/>
    </xf>
    <xf numFmtId="0" fontId="30" fillId="3" borderId="0" xfId="0" applyFont="1" applyFill="1" applyAlignment="1">
      <alignment horizontal="center"/>
    </xf>
    <xf numFmtId="165" fontId="35" fillId="3" borderId="2" xfId="1" applyNumberFormat="1" applyFont="1" applyFill="1" applyBorder="1" applyAlignment="1">
      <alignment horizontal="center"/>
    </xf>
    <xf numFmtId="167" fontId="30" fillId="3" borderId="0" xfId="2" applyNumberFormat="1" applyFont="1" applyFill="1" applyAlignment="1">
      <alignment horizontal="right"/>
    </xf>
    <xf numFmtId="165" fontId="30" fillId="3" borderId="0" xfId="1" applyNumberFormat="1" applyFont="1" applyFill="1" applyAlignment="1">
      <alignment horizontal="right"/>
    </xf>
    <xf numFmtId="167" fontId="35" fillId="3" borderId="2" xfId="2" applyNumberFormat="1" applyFont="1" applyFill="1" applyBorder="1" applyAlignment="1">
      <alignment horizontal="right"/>
    </xf>
    <xf numFmtId="0" fontId="34" fillId="2" borderId="0" xfId="0" applyFont="1" applyFill="1" applyBorder="1" applyAlignment="1">
      <alignment horizontal="left"/>
    </xf>
    <xf numFmtId="0" fontId="34" fillId="2" borderId="0" xfId="0" applyFont="1" applyFill="1" applyBorder="1" applyAlignment="1">
      <alignment horizontal="right"/>
    </xf>
    <xf numFmtId="0" fontId="30" fillId="2" borderId="0" xfId="0" applyFont="1" applyFill="1" applyBorder="1"/>
    <xf numFmtId="0" fontId="30" fillId="3" borderId="1" xfId="0" applyFont="1" applyFill="1" applyBorder="1" applyAlignment="1">
      <alignment horizontal="right" wrapText="1"/>
    </xf>
    <xf numFmtId="0" fontId="30" fillId="3" borderId="0" xfId="0" applyFont="1" applyFill="1" applyAlignment="1">
      <alignment wrapText="1"/>
    </xf>
    <xf numFmtId="0" fontId="4" fillId="0" borderId="0" xfId="0" applyFont="1" applyFill="1" applyBorder="1"/>
    <xf numFmtId="0" fontId="34" fillId="2" borderId="0" xfId="0" applyFont="1" applyFill="1" applyAlignment="1">
      <alignment horizontal="left"/>
    </xf>
    <xf numFmtId="165" fontId="35" fillId="3" borderId="2" xfId="1" applyNumberFormat="1" applyFont="1" applyFill="1" applyBorder="1" applyAlignment="1">
      <alignment horizontal="right"/>
    </xf>
    <xf numFmtId="0" fontId="30" fillId="3" borderId="0" xfId="0" quotePrefix="1" applyFont="1" applyFill="1" applyBorder="1" applyAlignment="1">
      <alignment vertical="center"/>
    </xf>
    <xf numFmtId="0" fontId="30" fillId="3" borderId="0" xfId="0" quotePrefix="1" applyFont="1" applyFill="1"/>
    <xf numFmtId="43" fontId="30" fillId="3" borderId="2" xfId="1" applyFont="1" applyFill="1" applyBorder="1" applyAlignment="1">
      <alignment horizontal="right"/>
    </xf>
    <xf numFmtId="43" fontId="35" fillId="3" borderId="2" xfId="1" applyFont="1" applyFill="1" applyBorder="1" applyAlignment="1">
      <alignment horizontal="right"/>
    </xf>
    <xf numFmtId="166" fontId="30" fillId="3" borderId="0" xfId="0" applyNumberFormat="1" applyFont="1" applyFill="1" applyBorder="1" applyAlignment="1">
      <alignment horizontal="right" vertical="center"/>
    </xf>
    <xf numFmtId="165" fontId="30" fillId="3" borderId="0" xfId="1" applyNumberFormat="1" applyFont="1" applyFill="1" applyBorder="1" applyAlignment="1">
      <alignment vertical="center"/>
    </xf>
    <xf numFmtId="165" fontId="30" fillId="3" borderId="0" xfId="1" applyNumberFormat="1" applyFont="1" applyFill="1" applyBorder="1"/>
    <xf numFmtId="165" fontId="30" fillId="3" borderId="0" xfId="1" applyNumberFormat="1" applyFont="1" applyFill="1" applyBorder="1" applyAlignment="1">
      <alignment horizontal="right"/>
    </xf>
    <xf numFmtId="167" fontId="30" fillId="3" borderId="0" xfId="2" applyNumberFormat="1" applyFont="1" applyFill="1" applyBorder="1" applyAlignment="1">
      <alignment vertical="center"/>
    </xf>
    <xf numFmtId="167" fontId="30" fillId="3" borderId="0" xfId="1" applyNumberFormat="1" applyFont="1" applyFill="1" applyBorder="1" applyAlignment="1">
      <alignment vertical="center"/>
    </xf>
    <xf numFmtId="164" fontId="30" fillId="3" borderId="0" xfId="1" applyNumberFormat="1" applyFont="1" applyFill="1" applyBorder="1" applyAlignment="1">
      <alignment vertical="center"/>
    </xf>
    <xf numFmtId="167" fontId="32" fillId="3" borderId="2" xfId="2" applyNumberFormat="1" applyFont="1" applyFill="1" applyBorder="1"/>
    <xf numFmtId="0" fontId="34" fillId="3" borderId="0" xfId="0" applyFont="1" applyFill="1" applyBorder="1" applyAlignment="1">
      <alignment horizontal="right"/>
    </xf>
    <xf numFmtId="0" fontId="0" fillId="3" borderId="0" xfId="0" applyFill="1" applyBorder="1" applyAlignment="1">
      <alignment horizontal="right"/>
    </xf>
    <xf numFmtId="165" fontId="30" fillId="3" borderId="0" xfId="0" applyNumberFormat="1" applyFont="1" applyFill="1"/>
    <xf numFmtId="167" fontId="30" fillId="3" borderId="0" xfId="2" applyNumberFormat="1" applyFont="1" applyFill="1"/>
    <xf numFmtId="165" fontId="30" fillId="3" borderId="2" xfId="1" applyNumberFormat="1" applyFont="1" applyFill="1" applyBorder="1" applyAlignment="1">
      <alignment horizontal="right"/>
    </xf>
    <xf numFmtId="43" fontId="30" fillId="3" borderId="2" xfId="1" applyNumberFormat="1" applyFont="1" applyFill="1" applyBorder="1" applyAlignment="1">
      <alignment horizontal="right"/>
    </xf>
    <xf numFmtId="43" fontId="35" fillId="3" borderId="2" xfId="1" applyNumberFormat="1" applyFont="1" applyFill="1" applyBorder="1" applyAlignment="1">
      <alignment horizontal="right"/>
    </xf>
    <xf numFmtId="43" fontId="30" fillId="3" borderId="0" xfId="1" applyFont="1" applyFill="1" applyAlignment="1">
      <alignment horizontal="right"/>
    </xf>
    <xf numFmtId="43" fontId="30"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36"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39" fillId="3" borderId="0" xfId="3" applyFont="1" applyFill="1" applyBorder="1" applyAlignment="1" applyProtection="1"/>
    <xf numFmtId="167" fontId="30" fillId="3" borderId="0" xfId="2" applyNumberFormat="1" applyFont="1" applyFill="1" applyAlignment="1">
      <alignment horizontal="right" vertical="center"/>
    </xf>
    <xf numFmtId="165" fontId="30" fillId="3" borderId="0" xfId="1" applyNumberFormat="1" applyFont="1" applyFill="1" applyAlignment="1">
      <alignment horizontal="center" vertical="center"/>
    </xf>
    <xf numFmtId="0" fontId="38" fillId="3" borderId="0" xfId="0" applyFont="1" applyFill="1" applyBorder="1" applyAlignment="1">
      <alignment horizontal="left" indent="1"/>
    </xf>
    <xf numFmtId="0" fontId="2" fillId="3" borderId="0" xfId="0" applyFont="1" applyFill="1" applyBorder="1" applyAlignment="1">
      <alignment horizontal="left" indent="1"/>
    </xf>
    <xf numFmtId="167" fontId="30" fillId="3" borderId="0" xfId="0" applyNumberFormat="1" applyFont="1" applyFill="1" applyAlignment="1">
      <alignment horizontal="center"/>
    </xf>
    <xf numFmtId="167" fontId="30" fillId="3" borderId="0" xfId="0" applyNumberFormat="1" applyFont="1" applyFill="1"/>
    <xf numFmtId="167" fontId="35" fillId="3" borderId="2" xfId="1" applyNumberFormat="1" applyFont="1" applyFill="1" applyBorder="1" applyAlignment="1">
      <alignment horizontal="center"/>
    </xf>
    <xf numFmtId="0" fontId="0" fillId="3" borderId="0" xfId="0" applyFont="1" applyFill="1" applyBorder="1" applyAlignment="1">
      <alignment horizontal="center" vertical="center"/>
    </xf>
    <xf numFmtId="0" fontId="2" fillId="3" borderId="0" xfId="0" applyFont="1" applyFill="1" applyBorder="1" applyAlignment="1">
      <alignment vertical="center"/>
    </xf>
    <xf numFmtId="169" fontId="8" fillId="3" borderId="0" xfId="0" applyNumberFormat="1" applyFont="1" applyFill="1" applyBorder="1" applyAlignment="1">
      <alignment vertical="center"/>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40"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40"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43" fillId="3" borderId="0" xfId="0" applyFont="1" applyFill="1" applyBorder="1" applyAlignment="1">
      <alignment vertical="center"/>
    </xf>
    <xf numFmtId="0" fontId="42" fillId="3" borderId="0" xfId="0" applyFont="1" applyFill="1" applyBorder="1" applyAlignment="1">
      <alignment horizontal="left" vertical="top" wrapText="1"/>
    </xf>
    <xf numFmtId="0" fontId="4" fillId="2" borderId="0" xfId="0" applyFont="1" applyFill="1" applyBorder="1" applyAlignment="1"/>
    <xf numFmtId="0" fontId="0" fillId="2" borderId="0" xfId="0" applyFill="1" applyBorder="1" applyAlignment="1"/>
    <xf numFmtId="0" fontId="0" fillId="2" borderId="0" xfId="0" applyFill="1"/>
    <xf numFmtId="0" fontId="44" fillId="2" borderId="0" xfId="0" applyFont="1" applyFill="1" applyBorder="1" applyAlignment="1">
      <alignment vertical="center"/>
    </xf>
    <xf numFmtId="0" fontId="44" fillId="2" borderId="0" xfId="0" applyFont="1" applyFill="1" applyBorder="1" applyAlignment="1">
      <alignment horizontal="left" vertical="center"/>
    </xf>
    <xf numFmtId="0" fontId="45" fillId="2" borderId="0" xfId="0" applyFont="1" applyFill="1" applyBorder="1" applyAlignment="1">
      <alignment horizontal="center" vertical="center"/>
    </xf>
    <xf numFmtId="0" fontId="8" fillId="3" borderId="4" xfId="0" applyFont="1" applyFill="1" applyBorder="1" applyAlignment="1">
      <alignment vertical="center" wrapText="1"/>
    </xf>
    <xf numFmtId="0" fontId="9" fillId="3" borderId="8" xfId="0" applyFont="1" applyFill="1" applyBorder="1" applyAlignment="1">
      <alignment vertical="center" wrapText="1"/>
    </xf>
    <xf numFmtId="0" fontId="9" fillId="3" borderId="11" xfId="0" applyFont="1" applyFill="1" applyBorder="1" applyAlignment="1">
      <alignment horizontal="justify" vertical="center" wrapText="1"/>
    </xf>
    <xf numFmtId="0" fontId="9" fillId="3" borderId="13" xfId="0" applyFont="1" applyFill="1" applyBorder="1" applyAlignment="1">
      <alignment horizontal="justify" vertical="center" wrapText="1"/>
    </xf>
    <xf numFmtId="0" fontId="0" fillId="3" borderId="11" xfId="0" applyFont="1" applyFill="1" applyBorder="1" applyAlignment="1">
      <alignment vertical="top" wrapText="1"/>
    </xf>
    <xf numFmtId="0" fontId="0" fillId="3" borderId="17" xfId="0" applyFill="1" applyBorder="1" applyAlignment="1">
      <alignment vertical="top" wrapText="1"/>
    </xf>
    <xf numFmtId="0" fontId="0" fillId="3" borderId="3" xfId="0" applyFill="1" applyBorder="1" applyAlignment="1">
      <alignment vertical="top" wrapText="1"/>
    </xf>
    <xf numFmtId="0" fontId="0" fillId="3" borderId="18" xfId="0" applyFill="1" applyBorder="1" applyAlignment="1">
      <alignment vertical="top" wrapText="1"/>
    </xf>
    <xf numFmtId="0" fontId="0" fillId="0" borderId="11" xfId="0" applyBorder="1"/>
    <xf numFmtId="0" fontId="0" fillId="3" borderId="16" xfId="0" applyFill="1" applyBorder="1" applyAlignment="1">
      <alignment vertical="top" wrapText="1"/>
    </xf>
    <xf numFmtId="0" fontId="0" fillId="3" borderId="0" xfId="0" applyFill="1" applyBorder="1" applyAlignment="1">
      <alignment vertical="top" wrapText="1"/>
    </xf>
    <xf numFmtId="0" fontId="0" fillId="3" borderId="12" xfId="0" applyFill="1" applyBorder="1" applyAlignment="1">
      <alignment vertical="top" wrapText="1"/>
    </xf>
    <xf numFmtId="0" fontId="0" fillId="0" borderId="16" xfId="0" applyBorder="1" applyAlignment="1"/>
    <xf numFmtId="0" fontId="0" fillId="0" borderId="0" xfId="0" applyBorder="1" applyAlignment="1"/>
    <xf numFmtId="0" fontId="0" fillId="0" borderId="12" xfId="0" applyBorder="1" applyAlignment="1"/>
    <xf numFmtId="0" fontId="0" fillId="0" borderId="16" xfId="0" applyFont="1" applyFill="1" applyBorder="1" applyAlignment="1"/>
    <xf numFmtId="0" fontId="0" fillId="0" borderId="0" xfId="0" applyFont="1" applyFill="1" applyBorder="1" applyAlignment="1"/>
    <xf numFmtId="0" fontId="0" fillId="0" borderId="12" xfId="0" applyFont="1" applyFill="1" applyBorder="1" applyAlignment="1"/>
    <xf numFmtId="0" fontId="46" fillId="0" borderId="16" xfId="0" applyFont="1" applyFill="1" applyBorder="1"/>
    <xf numFmtId="0" fontId="0" fillId="0" borderId="0" xfId="0" applyBorder="1"/>
    <xf numFmtId="0" fontId="0" fillId="0" borderId="0" xfId="0" applyFont="1" applyBorder="1" applyAlignment="1">
      <alignment horizontal="center"/>
    </xf>
    <xf numFmtId="3" fontId="0" fillId="0" borderId="0" xfId="0" applyNumberFormat="1" applyFont="1" applyBorder="1" applyAlignment="1">
      <alignment horizontal="center"/>
    </xf>
    <xf numFmtId="0" fontId="0" fillId="0" borderId="12" xfId="0" applyBorder="1"/>
    <xf numFmtId="0" fontId="0" fillId="0" borderId="16" xfId="0" applyFill="1" applyBorder="1"/>
    <xf numFmtId="0" fontId="0" fillId="0" borderId="16" xfId="0" applyFont="1" applyFill="1" applyBorder="1"/>
    <xf numFmtId="0" fontId="0" fillId="0" borderId="16" xfId="0" applyBorder="1"/>
    <xf numFmtId="0" fontId="46" fillId="0" borderId="0" xfId="0" applyFont="1" applyBorder="1" applyAlignment="1">
      <alignment wrapText="1"/>
    </xf>
    <xf numFmtId="0" fontId="0" fillId="0" borderId="19" xfId="0" applyBorder="1" applyAlignment="1">
      <alignment horizontal="center"/>
    </xf>
    <xf numFmtId="0" fontId="0" fillId="0" borderId="14" xfId="0" applyBorder="1" applyAlignment="1">
      <alignment horizontal="center"/>
    </xf>
    <xf numFmtId="3" fontId="0" fillId="0" borderId="16" xfId="0" applyNumberFormat="1" applyBorder="1" applyAlignment="1">
      <alignment horizontal="center"/>
    </xf>
    <xf numFmtId="3" fontId="0" fillId="0" borderId="0" xfId="0" applyNumberFormat="1" applyBorder="1" applyAlignment="1">
      <alignment horizontal="center"/>
    </xf>
    <xf numFmtId="0" fontId="0" fillId="0" borderId="0" xfId="0" applyBorder="1" applyAlignment="1">
      <alignment horizontal="center"/>
    </xf>
    <xf numFmtId="0" fontId="46" fillId="0" borderId="0" xfId="0" applyFont="1" applyBorder="1"/>
    <xf numFmtId="0" fontId="46" fillId="0" borderId="16" xfId="0" applyFont="1" applyBorder="1"/>
    <xf numFmtId="0" fontId="0" fillId="0" borderId="16" xfId="0" applyBorder="1" applyAlignment="1">
      <alignment horizontal="center"/>
    </xf>
    <xf numFmtId="164" fontId="0" fillId="0" borderId="0" xfId="1" applyNumberFormat="1" applyFont="1" applyBorder="1" applyAlignment="1">
      <alignment horizontal="center"/>
    </xf>
    <xf numFmtId="0" fontId="0" fillId="0" borderId="16" xfId="0" applyFont="1" applyBorder="1"/>
    <xf numFmtId="0" fontId="0" fillId="0" borderId="0" xfId="0" applyFont="1" applyBorder="1"/>
    <xf numFmtId="0" fontId="0" fillId="3" borderId="13" xfId="0" applyFont="1" applyFill="1" applyBorder="1" applyAlignment="1">
      <alignment vertical="top" wrapText="1"/>
    </xf>
    <xf numFmtId="0" fontId="0" fillId="0" borderId="19" xfId="0" applyBorder="1"/>
    <xf numFmtId="0" fontId="0" fillId="0" borderId="14" xfId="0" applyBorder="1"/>
    <xf numFmtId="0" fontId="0" fillId="0" borderId="15" xfId="0" applyBorder="1"/>
    <xf numFmtId="0" fontId="47" fillId="5" borderId="0" xfId="0" applyFont="1" applyFill="1" applyBorder="1"/>
    <xf numFmtId="0" fontId="48" fillId="5" borderId="0" xfId="0" applyFont="1" applyFill="1" applyBorder="1"/>
    <xf numFmtId="0" fontId="49" fillId="6" borderId="4" xfId="0" applyFont="1" applyFill="1" applyBorder="1" applyAlignment="1">
      <alignment horizontal="left" vertical="center" wrapText="1" indent="1"/>
    </xf>
    <xf numFmtId="0" fontId="49" fillId="6" borderId="8" xfId="0" applyFont="1" applyFill="1" applyBorder="1" applyAlignment="1">
      <alignment horizontal="left" vertical="center" wrapText="1" indent="1"/>
    </xf>
    <xf numFmtId="0" fontId="50" fillId="5" borderId="21" xfId="0" applyFont="1" applyFill="1" applyBorder="1" applyAlignment="1">
      <alignment vertical="center" wrapText="1"/>
    </xf>
    <xf numFmtId="0" fontId="50" fillId="5" borderId="24" xfId="0" applyFont="1" applyFill="1" applyBorder="1" applyAlignment="1">
      <alignment vertical="center" wrapText="1"/>
    </xf>
    <xf numFmtId="0" fontId="47" fillId="5" borderId="24" xfId="0" applyFont="1" applyFill="1" applyBorder="1" applyAlignment="1">
      <alignment vertical="center" wrapText="1"/>
    </xf>
    <xf numFmtId="0" fontId="50" fillId="5" borderId="24" xfId="0" applyFont="1" applyFill="1" applyBorder="1" applyAlignment="1">
      <alignment horizontal="justify" vertical="center" wrapText="1"/>
    </xf>
    <xf numFmtId="0" fontId="50" fillId="5" borderId="29" xfId="0" applyFont="1" applyFill="1" applyBorder="1" applyAlignment="1">
      <alignment vertical="center" wrapText="1"/>
    </xf>
    <xf numFmtId="0" fontId="47" fillId="5" borderId="0" xfId="0" applyFont="1" applyFill="1" applyBorder="1" applyAlignment="1">
      <alignment vertical="top" wrapText="1"/>
    </xf>
    <xf numFmtId="0" fontId="50" fillId="5" borderId="0" xfId="0" applyFont="1" applyFill="1" applyBorder="1" applyAlignment="1">
      <alignment horizontal="left" vertical="top" wrapText="1" indent="5"/>
    </xf>
    <xf numFmtId="0" fontId="50" fillId="5" borderId="0" xfId="0" applyFont="1" applyFill="1" applyBorder="1" applyAlignment="1">
      <alignment horizontal="left" vertical="top" wrapText="1"/>
    </xf>
    <xf numFmtId="0" fontId="50" fillId="5" borderId="21" xfId="0" applyFont="1" applyFill="1" applyBorder="1" applyAlignment="1">
      <alignment vertical="center"/>
    </xf>
    <xf numFmtId="0" fontId="50" fillId="5" borderId="24" xfId="0" applyFont="1" applyFill="1" applyBorder="1" applyAlignment="1">
      <alignment vertical="center"/>
    </xf>
    <xf numFmtId="0" fontId="50" fillId="5" borderId="29" xfId="0" applyFont="1" applyFill="1" applyBorder="1" applyAlignment="1">
      <alignment vertical="center"/>
    </xf>
    <xf numFmtId="0" fontId="50" fillId="5" borderId="0" xfId="0" applyFont="1" applyFill="1" applyBorder="1" applyAlignment="1">
      <alignment horizontal="justify" vertical="center" wrapText="1"/>
    </xf>
    <xf numFmtId="0" fontId="47" fillId="5" borderId="0" xfId="0" applyFont="1" applyFill="1" applyBorder="1" applyAlignment="1">
      <alignment vertical="center" wrapText="1"/>
    </xf>
    <xf numFmtId="0" fontId="50" fillId="5" borderId="0" xfId="0" applyFont="1" applyFill="1" applyBorder="1" applyAlignment="1">
      <alignment vertical="center" wrapText="1"/>
    </xf>
    <xf numFmtId="0" fontId="49" fillId="6" borderId="20" xfId="0" applyFont="1" applyFill="1" applyBorder="1" applyAlignment="1">
      <alignment vertical="center"/>
    </xf>
    <xf numFmtId="0" fontId="49" fillId="6" borderId="32" xfId="0" applyFont="1" applyFill="1" applyBorder="1" applyAlignment="1">
      <alignment vertical="center" wrapText="1"/>
    </xf>
    <xf numFmtId="0" fontId="49" fillId="6" borderId="19" xfId="0" applyFont="1" applyFill="1" applyBorder="1" applyAlignment="1">
      <alignment vertical="center"/>
    </xf>
    <xf numFmtId="0" fontId="50" fillId="6" borderId="33" xfId="0" applyFont="1" applyFill="1" applyBorder="1" applyAlignment="1">
      <alignment vertical="center" wrapText="1"/>
    </xf>
    <xf numFmtId="0" fontId="47" fillId="5" borderId="21" xfId="0" applyFont="1" applyFill="1" applyBorder="1" applyAlignment="1">
      <alignment vertical="center"/>
    </xf>
    <xf numFmtId="0" fontId="50" fillId="5" borderId="22" xfId="0" applyFont="1" applyFill="1" applyBorder="1" applyAlignment="1">
      <alignment vertical="center" wrapText="1"/>
    </xf>
    <xf numFmtId="0" fontId="50" fillId="5" borderId="34" xfId="0" applyFont="1" applyFill="1" applyBorder="1" applyAlignment="1">
      <alignment vertical="center" wrapText="1"/>
    </xf>
    <xf numFmtId="0" fontId="47" fillId="5" borderId="29" xfId="0" applyFont="1" applyFill="1" applyBorder="1" applyAlignment="1">
      <alignment vertical="center"/>
    </xf>
    <xf numFmtId="0" fontId="50" fillId="5" borderId="35" xfId="0" applyFont="1" applyFill="1" applyBorder="1" applyAlignment="1">
      <alignment vertical="center" wrapText="1"/>
    </xf>
    <xf numFmtId="0" fontId="50" fillId="5" borderId="36" xfId="0" applyFont="1" applyFill="1" applyBorder="1" applyAlignment="1">
      <alignment vertical="center" wrapText="1"/>
    </xf>
    <xf numFmtId="0" fontId="50" fillId="5" borderId="0" xfId="0" applyFont="1" applyFill="1" applyBorder="1" applyAlignment="1">
      <alignment vertical="center"/>
    </xf>
    <xf numFmtId="0" fontId="47" fillId="5" borderId="21" xfId="0" applyFont="1" applyFill="1" applyBorder="1" applyAlignment="1">
      <alignment vertical="center" wrapText="1"/>
    </xf>
    <xf numFmtId="0" fontId="47" fillId="5" borderId="24" xfId="0" applyFont="1" applyFill="1" applyBorder="1" applyAlignment="1">
      <alignment vertical="center"/>
    </xf>
    <xf numFmtId="0" fontId="47" fillId="5" borderId="0" xfId="0" applyFont="1" applyFill="1" applyBorder="1" applyAlignment="1">
      <alignment vertical="center"/>
    </xf>
    <xf numFmtId="0" fontId="50" fillId="5" borderId="0" xfId="0" applyFont="1" applyFill="1" applyBorder="1" applyAlignment="1">
      <alignment horizontal="left" vertical="center" wrapText="1" indent="5"/>
    </xf>
    <xf numFmtId="0" fontId="47" fillId="5" borderId="39" xfId="0" applyFont="1" applyFill="1" applyBorder="1" applyAlignment="1">
      <alignment vertical="center" wrapText="1"/>
    </xf>
    <xf numFmtId="0" fontId="47" fillId="5" borderId="42" xfId="0" applyFont="1" applyFill="1" applyBorder="1" applyAlignment="1">
      <alignment vertical="center"/>
    </xf>
    <xf numFmtId="0" fontId="47" fillId="5" borderId="29" xfId="0" applyFont="1" applyFill="1" applyBorder="1"/>
    <xf numFmtId="0" fontId="49" fillId="6" borderId="5" xfId="0" applyFont="1" applyFill="1" applyBorder="1" applyAlignment="1">
      <alignment horizontal="left" vertical="center" wrapText="1" indent="1"/>
    </xf>
    <xf numFmtId="0" fontId="49" fillId="6" borderId="5" xfId="0" applyFont="1" applyFill="1" applyBorder="1" applyAlignment="1">
      <alignment vertical="center" wrapText="1"/>
    </xf>
    <xf numFmtId="0" fontId="50" fillId="6" borderId="7" xfId="0" applyFont="1" applyFill="1" applyBorder="1" applyAlignment="1">
      <alignment horizontal="justify" vertical="center" wrapText="1"/>
    </xf>
    <xf numFmtId="0" fontId="49" fillId="6" borderId="0" xfId="0" applyFont="1" applyFill="1" applyBorder="1" applyAlignment="1">
      <alignment vertical="center" wrapText="1"/>
    </xf>
    <xf numFmtId="0" fontId="50" fillId="6" borderId="12" xfId="0" applyFont="1" applyFill="1" applyBorder="1" applyAlignment="1">
      <alignment horizontal="justify" vertical="center" wrapText="1"/>
    </xf>
    <xf numFmtId="0" fontId="47" fillId="5" borderId="21" xfId="0" applyFont="1" applyFill="1" applyBorder="1"/>
    <xf numFmtId="0" fontId="47" fillId="5" borderId="24" xfId="0" applyFont="1" applyFill="1" applyBorder="1"/>
    <xf numFmtId="0" fontId="47" fillId="5" borderId="43" xfId="0" applyFont="1" applyFill="1" applyBorder="1" applyAlignment="1">
      <alignment vertical="center"/>
    </xf>
    <xf numFmtId="0" fontId="50" fillId="5" borderId="5" xfId="0" applyFont="1" applyFill="1" applyBorder="1" applyAlignment="1">
      <alignment vertical="top" wrapText="1"/>
    </xf>
    <xf numFmtId="0" fontId="51" fillId="3" borderId="44" xfId="3" applyFont="1" applyFill="1" applyBorder="1" applyAlignment="1" applyProtection="1"/>
    <xf numFmtId="0" fontId="47" fillId="5" borderId="7" xfId="0" applyFont="1" applyFill="1" applyBorder="1"/>
    <xf numFmtId="0" fontId="49" fillId="5" borderId="0" xfId="0" applyFont="1" applyFill="1" applyBorder="1" applyAlignment="1">
      <alignment vertical="center" wrapText="1"/>
    </xf>
    <xf numFmtId="0" fontId="14" fillId="3" borderId="0" xfId="0" applyFont="1" applyFill="1" applyBorder="1" applyAlignment="1">
      <alignment horizontal="left" vertical="center" wrapText="1"/>
    </xf>
    <xf numFmtId="0" fontId="2" fillId="3" borderId="25" xfId="0" applyFont="1" applyFill="1" applyBorder="1"/>
    <xf numFmtId="0" fontId="0" fillId="3" borderId="25" xfId="0" applyFill="1" applyBorder="1"/>
    <xf numFmtId="0" fontId="30" fillId="3" borderId="25" xfId="0" applyFont="1" applyFill="1" applyBorder="1"/>
    <xf numFmtId="43" fontId="0" fillId="3" borderId="0" xfId="1" applyFont="1" applyFill="1" applyBorder="1"/>
    <xf numFmtId="0" fontId="0" fillId="3" borderId="2" xfId="0" applyFill="1" applyBorder="1" applyAlignment="1"/>
    <xf numFmtId="0" fontId="0" fillId="3" borderId="0" xfId="0" applyFill="1" applyBorder="1" applyAlignment="1">
      <alignment horizontal="left"/>
    </xf>
    <xf numFmtId="0" fontId="35" fillId="3" borderId="0" xfId="0" applyFont="1" applyFill="1"/>
    <xf numFmtId="43" fontId="30" fillId="3" borderId="0" xfId="1" applyFont="1" applyFill="1"/>
    <xf numFmtId="43" fontId="30" fillId="3" borderId="25" xfId="1" applyFont="1" applyFill="1" applyBorder="1"/>
    <xf numFmtId="43" fontId="30" fillId="3" borderId="0" xfId="1" applyFont="1" applyFill="1" applyBorder="1"/>
    <xf numFmtId="2" fontId="30" fillId="3" borderId="1" xfId="0" applyNumberFormat="1" applyFont="1" applyFill="1" applyBorder="1" applyAlignment="1">
      <alignment horizontal="right" vertical="center"/>
    </xf>
    <xf numFmtId="166" fontId="0" fillId="3" borderId="25" xfId="0" applyNumberFormat="1" applyFill="1" applyBorder="1" applyAlignment="1"/>
    <xf numFmtId="0" fontId="16" fillId="2" borderId="0" xfId="0" applyFont="1" applyFill="1" applyBorder="1" applyAlignment="1">
      <alignment vertical="center" wrapText="1"/>
    </xf>
    <xf numFmtId="0" fontId="16" fillId="3" borderId="0" xfId="0" applyFont="1" applyFill="1" applyBorder="1" applyAlignment="1">
      <alignment vertical="center" wrapText="1"/>
    </xf>
    <xf numFmtId="0" fontId="0" fillId="0" borderId="25" xfId="0" applyFont="1" applyBorder="1"/>
    <xf numFmtId="166" fontId="0" fillId="0" borderId="25" xfId="0" applyNumberFormat="1" applyFont="1" applyBorder="1" applyAlignment="1">
      <alignment horizontal="center"/>
    </xf>
    <xf numFmtId="0" fontId="30" fillId="0" borderId="25" xfId="0" applyFont="1" applyBorder="1"/>
    <xf numFmtId="9" fontId="0" fillId="0" borderId="25" xfId="0" applyNumberFormat="1" applyFont="1" applyBorder="1" applyAlignment="1">
      <alignment horizontal="center"/>
    </xf>
    <xf numFmtId="167" fontId="0" fillId="0" borderId="25" xfId="0" applyNumberFormat="1" applyFont="1" applyBorder="1" applyAlignment="1">
      <alignment horizontal="center"/>
    </xf>
    <xf numFmtId="165" fontId="0" fillId="3" borderId="0" xfId="1" applyNumberFormat="1" applyFont="1" applyFill="1" applyBorder="1" applyAlignment="1">
      <alignment horizontal="right" vertical="top" wrapText="1"/>
    </xf>
    <xf numFmtId="165" fontId="0" fillId="3" borderId="25" xfId="1" applyNumberFormat="1" applyFont="1" applyFill="1" applyBorder="1"/>
    <xf numFmtId="0" fontId="0" fillId="0" borderId="0" xfId="0" applyFont="1"/>
    <xf numFmtId="0" fontId="55" fillId="0" borderId="20" xfId="0" applyFont="1" applyBorder="1"/>
    <xf numFmtId="0" fontId="55" fillId="0" borderId="9" xfId="0" applyFont="1" applyBorder="1"/>
    <xf numFmtId="0" fontId="55" fillId="0" borderId="10" xfId="0" applyFont="1" applyBorder="1"/>
    <xf numFmtId="0" fontId="55" fillId="0" borderId="16" xfId="0" applyFont="1" applyBorder="1"/>
    <xf numFmtId="0" fontId="55" fillId="0" borderId="0" xfId="0" applyFont="1" applyBorder="1"/>
    <xf numFmtId="0" fontId="55" fillId="0" borderId="12" xfId="0" applyFont="1" applyBorder="1"/>
    <xf numFmtId="0" fontId="56" fillId="0" borderId="0" xfId="0" applyFont="1" applyBorder="1" applyAlignment="1">
      <alignment horizontal="center"/>
    </xf>
    <xf numFmtId="0" fontId="57" fillId="0" borderId="0" xfId="0" applyFont="1" applyBorder="1" applyAlignment="1">
      <alignment horizontal="center" vertical="center"/>
    </xf>
    <xf numFmtId="0" fontId="59" fillId="0" borderId="0" xfId="0" applyFont="1" applyBorder="1" applyAlignment="1">
      <alignment horizontal="center" vertical="center"/>
    </xf>
    <xf numFmtId="0" fontId="60" fillId="0" borderId="0" xfId="0" applyFont="1" applyBorder="1" applyAlignment="1">
      <alignment horizontal="center" vertical="center"/>
    </xf>
    <xf numFmtId="0" fontId="58" fillId="0" borderId="0" xfId="0" applyFont="1" applyBorder="1" applyAlignment="1">
      <alignment horizontal="center"/>
    </xf>
    <xf numFmtId="0" fontId="61" fillId="0" borderId="0" xfId="0" applyFont="1" applyBorder="1"/>
    <xf numFmtId="0" fontId="0" fillId="0" borderId="0" xfId="0" applyFont="1" applyAlignment="1"/>
    <xf numFmtId="0" fontId="54" fillId="0" borderId="0" xfId="7" applyFont="1" applyAlignment="1"/>
    <xf numFmtId="0" fontId="55" fillId="0" borderId="19" xfId="0" applyFont="1" applyBorder="1"/>
    <xf numFmtId="0" fontId="55" fillId="0" borderId="14" xfId="0" applyFont="1" applyBorder="1"/>
    <xf numFmtId="0" fontId="55" fillId="0" borderId="15" xfId="0" applyFont="1" applyBorder="1"/>
    <xf numFmtId="0" fontId="57"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46"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62" fillId="0" borderId="0" xfId="0" applyFont="1" applyFill="1" applyBorder="1" applyAlignment="1">
      <alignment vertical="center" wrapText="1"/>
    </xf>
    <xf numFmtId="0" fontId="62" fillId="9" borderId="0" xfId="0" applyFont="1" applyFill="1" applyBorder="1" applyAlignment="1">
      <alignment horizontal="center" vertical="center" wrapText="1"/>
    </xf>
    <xf numFmtId="0" fontId="30" fillId="0" borderId="47"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62" fillId="8" borderId="48"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39" fillId="0" borderId="48" xfId="7" applyFill="1" applyBorder="1" applyAlignment="1">
      <alignment horizontal="center" vertical="center" wrapText="1"/>
    </xf>
    <xf numFmtId="0" fontId="39" fillId="0" borderId="49" xfId="7" applyFill="1" applyBorder="1" applyAlignment="1">
      <alignment horizontal="center" vertical="center" wrapText="1"/>
    </xf>
    <xf numFmtId="0" fontId="39" fillId="0" borderId="49" xfId="7" quotePrefix="1" applyFill="1" applyBorder="1" applyAlignment="1">
      <alignment horizontal="center" vertical="center" wrapText="1"/>
    </xf>
    <xf numFmtId="0" fontId="39" fillId="0" borderId="50" xfId="7" quotePrefix="1" applyFill="1" applyBorder="1" applyAlignment="1">
      <alignment horizontal="center" vertical="center" wrapText="1"/>
    </xf>
    <xf numFmtId="0" fontId="39" fillId="0" borderId="0" xfId="7" quotePrefix="1" applyFill="1" applyBorder="1" applyAlignment="1">
      <alignment horizontal="center" vertical="center" wrapText="1"/>
    </xf>
    <xf numFmtId="0" fontId="62" fillId="8" borderId="0" xfId="0" applyFont="1" applyFill="1" applyBorder="1" applyAlignment="1">
      <alignment horizontal="center" vertical="center" wrapText="1"/>
    </xf>
    <xf numFmtId="0" fontId="63" fillId="8" borderId="0" xfId="0" applyFont="1" applyFill="1" applyBorder="1" applyAlignment="1">
      <alignment horizontal="center" vertical="center" wrapText="1"/>
    </xf>
    <xf numFmtId="0" fontId="0" fillId="8"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21" fillId="0" borderId="0" xfId="3" applyFill="1" applyBorder="1" applyAlignment="1" applyProtection="1">
      <alignment horizontal="center" vertical="center" wrapText="1"/>
    </xf>
    <xf numFmtId="14" fontId="30" fillId="0" borderId="0" xfId="0" applyNumberFormat="1" applyFont="1" applyFill="1" applyBorder="1" applyAlignment="1">
      <alignment horizontal="center" vertical="center" wrapText="1"/>
    </xf>
    <xf numFmtId="0" fontId="32" fillId="0" borderId="0" xfId="0" applyFont="1" applyFill="1" applyBorder="1" applyAlignment="1">
      <alignment horizontal="center" vertical="center" wrapText="1"/>
    </xf>
    <xf numFmtId="0" fontId="64" fillId="0" borderId="0" xfId="7" quotePrefix="1" applyFont="1" applyFill="1" applyBorder="1" applyAlignment="1">
      <alignment horizontal="center" vertical="center" wrapText="1"/>
    </xf>
    <xf numFmtId="0" fontId="30" fillId="0" borderId="0" xfId="0" quotePrefix="1" applyFont="1" applyFill="1" applyBorder="1" applyAlignment="1">
      <alignment horizontal="center" vertical="center" wrapText="1"/>
    </xf>
    <xf numFmtId="0" fontId="35" fillId="0" borderId="0" xfId="0" quotePrefix="1" applyFont="1" applyFill="1" applyBorder="1" applyAlignment="1">
      <alignment horizontal="center" vertical="center" wrapText="1"/>
    </xf>
    <xf numFmtId="0" fontId="35" fillId="10" borderId="0" xfId="0" applyFont="1" applyFill="1" applyBorder="1" applyAlignment="1">
      <alignment horizontal="center" vertical="center" wrapText="1"/>
    </xf>
    <xf numFmtId="0" fontId="34" fillId="10" borderId="0" xfId="0" quotePrefix="1" applyFont="1" applyFill="1" applyBorder="1" applyAlignment="1">
      <alignment horizontal="center" vertical="center" wrapText="1"/>
    </xf>
    <xf numFmtId="0" fontId="63" fillId="10" borderId="0" xfId="0" applyFont="1" applyFill="1" applyBorder="1" applyAlignment="1">
      <alignment horizontal="center" vertical="center" wrapText="1"/>
    </xf>
    <xf numFmtId="0" fontId="2" fillId="10" borderId="0" xfId="0" applyFont="1" applyFill="1" applyBorder="1" applyAlignment="1">
      <alignment horizontal="center" vertical="center" wrapText="1"/>
    </xf>
    <xf numFmtId="3" fontId="30" fillId="0" borderId="0" xfId="0" quotePrefix="1" applyNumberFormat="1" applyFont="1" applyFill="1" applyBorder="1" applyAlignment="1">
      <alignment horizontal="center" vertical="center" wrapText="1"/>
    </xf>
    <xf numFmtId="0" fontId="32" fillId="0" borderId="0" xfId="0" quotePrefix="1" applyFont="1" applyFill="1" applyBorder="1" applyAlignment="1">
      <alignment horizontal="center" vertical="center" wrapText="1"/>
    </xf>
    <xf numFmtId="167" fontId="30" fillId="0" borderId="0" xfId="2" applyNumberFormat="1" applyFont="1" applyFill="1" applyBorder="1" applyAlignment="1">
      <alignment horizontal="center" vertical="center" wrapText="1"/>
    </xf>
    <xf numFmtId="10" fontId="30" fillId="0" borderId="0" xfId="0" quotePrefix="1" applyNumberFormat="1" applyFont="1" applyFill="1" applyBorder="1" applyAlignment="1">
      <alignment horizontal="center" vertical="center" wrapText="1"/>
    </xf>
    <xf numFmtId="3" fontId="30" fillId="0" borderId="0" xfId="0" applyNumberFormat="1" applyFont="1" applyFill="1" applyBorder="1" applyAlignment="1">
      <alignment horizontal="center" vertical="center" wrapText="1"/>
    </xf>
    <xf numFmtId="0" fontId="30" fillId="0" borderId="0" xfId="0" quotePrefix="1" applyFont="1" applyFill="1" applyBorder="1" applyAlignment="1">
      <alignment horizontal="right" vertical="center" wrapText="1"/>
    </xf>
    <xf numFmtId="9" fontId="30" fillId="0" borderId="0" xfId="2" quotePrefix="1" applyFont="1" applyFill="1" applyBorder="1" applyAlignment="1">
      <alignment horizontal="center" vertical="center" wrapText="1"/>
    </xf>
    <xf numFmtId="0" fontId="65" fillId="0" borderId="0" xfId="0" applyFont="1" applyFill="1" applyBorder="1" applyAlignment="1">
      <alignment horizontal="center" vertical="center" wrapText="1"/>
    </xf>
    <xf numFmtId="0" fontId="66" fillId="10" borderId="0" xfId="0" applyFont="1" applyFill="1" applyBorder="1" applyAlignment="1">
      <alignment horizontal="center" vertical="center" wrapText="1"/>
    </xf>
    <xf numFmtId="4" fontId="30"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2" fontId="30" fillId="0" borderId="0" xfId="0" applyNumberFormat="1" applyFont="1" applyFill="1" applyBorder="1" applyAlignment="1">
      <alignment horizontal="center" vertical="center" wrapText="1"/>
    </xf>
    <xf numFmtId="0" fontId="22" fillId="0" borderId="0" xfId="0" applyFont="1" applyFill="1" applyBorder="1" applyAlignment="1">
      <alignment horizontal="center" vertical="center" wrapText="1"/>
    </xf>
    <xf numFmtId="9" fontId="30" fillId="0" borderId="0" xfId="2" applyFont="1" applyFill="1" applyBorder="1" applyAlignment="1">
      <alignment horizontal="center" vertical="center" wrapText="1"/>
    </xf>
    <xf numFmtId="1" fontId="35" fillId="10" borderId="0" xfId="0" applyNumberFormat="1" applyFont="1" applyFill="1" applyBorder="1" applyAlignment="1">
      <alignment horizontal="center" vertical="center" wrapText="1"/>
    </xf>
    <xf numFmtId="9" fontId="0" fillId="0" borderId="0" xfId="2"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32" fillId="0" borderId="0" xfId="0"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39" fillId="0" borderId="0" xfId="7" applyFill="1" applyBorder="1" applyAlignment="1">
      <alignment horizontal="center" vertical="center" wrapText="1"/>
    </xf>
    <xf numFmtId="0" fontId="68" fillId="0" borderId="0" xfId="0" applyFont="1" applyFill="1" applyBorder="1" applyAlignment="1">
      <alignment horizontal="center" vertical="center" wrapText="1"/>
    </xf>
    <xf numFmtId="0" fontId="30" fillId="0" borderId="0" xfId="0" applyFont="1" applyFill="1" applyBorder="1" applyAlignment="1">
      <alignment horizontal="right" vertical="center" wrapText="1"/>
    </xf>
    <xf numFmtId="0" fontId="52" fillId="0" borderId="0" xfId="0" applyFont="1" applyFill="1" applyBorder="1" applyAlignment="1">
      <alignment horizontal="center" vertical="center" wrapText="1"/>
    </xf>
    <xf numFmtId="167" fontId="52" fillId="0" borderId="0" xfId="2" applyNumberFormat="1" applyFont="1" applyFill="1" applyBorder="1" applyAlignment="1">
      <alignment horizontal="center" vertical="center" wrapText="1"/>
    </xf>
    <xf numFmtId="10" fontId="30" fillId="0" borderId="0" xfId="2" applyNumberFormat="1" applyFont="1" applyFill="1" applyBorder="1" applyAlignment="1">
      <alignment horizontal="center" vertical="center" wrapText="1"/>
    </xf>
    <xf numFmtId="9" fontId="30" fillId="0" borderId="0" xfId="0" applyNumberFormat="1" applyFont="1" applyFill="1" applyBorder="1" applyAlignment="1">
      <alignment horizontal="center" vertical="center" wrapText="1"/>
    </xf>
    <xf numFmtId="10" fontId="65" fillId="0" borderId="0" xfId="0" applyNumberFormat="1" applyFont="1" applyFill="1" applyBorder="1" applyAlignment="1">
      <alignment horizontal="center" vertical="center" wrapText="1"/>
    </xf>
    <xf numFmtId="167" fontId="30" fillId="0" borderId="0" xfId="0" applyNumberFormat="1" applyFont="1" applyFill="1" applyBorder="1" applyAlignment="1">
      <alignment horizontal="center" vertical="center" wrapText="1"/>
    </xf>
    <xf numFmtId="0" fontId="35" fillId="11" borderId="0" xfId="0" applyFont="1" applyFill="1" applyBorder="1" applyAlignment="1">
      <alignment horizontal="center" vertical="center" wrapText="1"/>
    </xf>
    <xf numFmtId="0" fontId="69" fillId="11" borderId="0" xfId="0" quotePrefix="1" applyFont="1" applyFill="1" applyBorder="1" applyAlignment="1">
      <alignment horizontal="center" vertical="center" wrapText="1"/>
    </xf>
    <xf numFmtId="0" fontId="2" fillId="11" borderId="0" xfId="0" applyFont="1" applyFill="1" applyBorder="1" applyAlignment="1">
      <alignment horizontal="center" vertical="center" wrapText="1"/>
    </xf>
    <xf numFmtId="0" fontId="34" fillId="0" borderId="0" xfId="0" quotePrefix="1" applyFont="1" applyFill="1" applyBorder="1" applyAlignment="1">
      <alignment horizontal="center" vertical="center" wrapText="1"/>
    </xf>
    <xf numFmtId="10" fontId="30"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3" fillId="8" borderId="0" xfId="0" applyFont="1" applyFill="1" applyBorder="1" applyAlignment="1">
      <alignment horizontal="center" vertical="center" wrapText="1"/>
    </xf>
    <xf numFmtId="0" fontId="0" fillId="0" borderId="0" xfId="0" applyAlignment="1">
      <alignment horizontal="center"/>
    </xf>
    <xf numFmtId="0" fontId="63" fillId="0" borderId="0" xfId="0" quotePrefix="1" applyFont="1" applyFill="1" applyBorder="1" applyAlignment="1">
      <alignment horizontal="center" vertical="center" wrapText="1"/>
    </xf>
    <xf numFmtId="0" fontId="30" fillId="12" borderId="0" xfId="0" quotePrefix="1" applyFont="1" applyFill="1" applyBorder="1" applyAlignment="1">
      <alignment horizontal="center" vertical="center" wrapText="1"/>
    </xf>
    <xf numFmtId="167" fontId="30" fillId="0" borderId="0" xfId="0" quotePrefix="1" applyNumberFormat="1" applyFont="1" applyFill="1" applyBorder="1" applyAlignment="1">
      <alignment horizontal="center" vertical="center" wrapText="1"/>
    </xf>
    <xf numFmtId="167" fontId="30" fillId="0" borderId="0" xfId="2" quotePrefix="1" applyNumberFormat="1" applyFont="1" applyFill="1" applyBorder="1" applyAlignment="1">
      <alignment horizontal="center" vertical="center" wrapText="1"/>
    </xf>
    <xf numFmtId="0" fontId="21" fillId="0" borderId="0" xfId="3" applyAlignment="1" applyProtection="1">
      <alignment horizontal="center"/>
    </xf>
    <xf numFmtId="0" fontId="21" fillId="0" borderId="0" xfId="3" applyAlignment="1" applyProtection="1">
      <alignment horizontal="center" vertical="center"/>
    </xf>
    <xf numFmtId="164" fontId="30" fillId="0" borderId="0" xfId="1" applyNumberFormat="1" applyFont="1" applyFill="1" applyBorder="1" applyAlignment="1">
      <alignment horizontal="center" vertical="center" wrapText="1"/>
    </xf>
    <xf numFmtId="0" fontId="46" fillId="0" borderId="0" xfId="0" applyFont="1" applyBorder="1" applyAlignment="1"/>
    <xf numFmtId="169" fontId="30" fillId="0" borderId="0" xfId="0" quotePrefix="1" applyNumberFormat="1" applyFont="1" applyFill="1" applyBorder="1" applyAlignment="1">
      <alignment horizontal="center" vertical="center" wrapText="1"/>
    </xf>
    <xf numFmtId="0" fontId="21" fillId="3" borderId="0" xfId="3" applyFill="1" applyAlignment="1" applyProtection="1"/>
    <xf numFmtId="0" fontId="35" fillId="0" borderId="0" xfId="0" applyFont="1" applyFill="1" applyBorder="1" applyAlignment="1">
      <alignment horizontal="center" vertical="center" wrapText="1"/>
    </xf>
    <xf numFmtId="0" fontId="70" fillId="0" borderId="0" xfId="0" applyFont="1" applyFill="1" applyBorder="1" applyAlignment="1">
      <alignment horizontal="left" vertical="center" wrapText="1"/>
    </xf>
    <xf numFmtId="14" fontId="72" fillId="0" borderId="0" xfId="0" applyNumberFormat="1" applyFont="1" applyFill="1" applyBorder="1" applyAlignment="1">
      <alignment horizontal="center" vertical="center" wrapText="1"/>
    </xf>
    <xf numFmtId="0" fontId="73" fillId="0" borderId="0" xfId="0" applyFont="1" applyFill="1" applyBorder="1" applyAlignment="1">
      <alignment horizontal="center" vertical="center"/>
    </xf>
    <xf numFmtId="0" fontId="35" fillId="10" borderId="0" xfId="0" quotePrefix="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0" fontId="30" fillId="0" borderId="0" xfId="0" applyFont="1" applyFill="1" applyBorder="1" applyAlignment="1" applyProtection="1">
      <alignment horizontal="center" vertical="center" wrapText="1"/>
    </xf>
    <xf numFmtId="0" fontId="32" fillId="0" borderId="0" xfId="0" quotePrefix="1" applyFont="1" applyFill="1" applyBorder="1" applyAlignment="1">
      <alignment horizontal="right" vertical="center" wrapText="1"/>
    </xf>
    <xf numFmtId="9" fontId="0" fillId="0" borderId="0" xfId="0" quotePrefix="1"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17" fontId="73" fillId="0" borderId="0" xfId="0" applyNumberFormat="1" applyFont="1" applyBorder="1" applyAlignment="1">
      <alignment horizontal="center"/>
    </xf>
    <xf numFmtId="14" fontId="21" fillId="0" borderId="0" xfId="3" applyNumberFormat="1" applyFill="1" applyBorder="1" applyAlignment="1" applyProtection="1">
      <alignment horizontal="center" vertical="center" wrapText="1"/>
    </xf>
    <xf numFmtId="43" fontId="1" fillId="3" borderId="2" xfId="1" applyFont="1" applyFill="1" applyBorder="1"/>
    <xf numFmtId="43" fontId="2" fillId="3" borderId="2" xfId="1" applyFont="1" applyFill="1" applyBorder="1"/>
    <xf numFmtId="43" fontId="30" fillId="3" borderId="0" xfId="1" applyNumberFormat="1" applyFont="1" applyFill="1" applyAlignment="1">
      <alignment horizontal="right"/>
    </xf>
    <xf numFmtId="43" fontId="30" fillId="3" borderId="1" xfId="1" applyNumberFormat="1" applyFont="1" applyFill="1" applyBorder="1" applyAlignment="1">
      <alignment horizontal="right"/>
    </xf>
    <xf numFmtId="0" fontId="54" fillId="8" borderId="0" xfId="7" applyFont="1" applyFill="1" applyBorder="1" applyAlignment="1">
      <alignment horizontal="center"/>
    </xf>
    <xf numFmtId="0" fontId="54" fillId="0" borderId="0" xfId="7" applyFont="1" applyAlignment="1"/>
    <xf numFmtId="0" fontId="74" fillId="9" borderId="0" xfId="3" applyFont="1" applyFill="1" applyBorder="1" applyAlignment="1" applyProtection="1">
      <alignment horizontal="center"/>
    </xf>
    <xf numFmtId="0" fontId="74" fillId="0" borderId="0" xfId="3" applyFont="1" applyAlignment="1" applyProtection="1"/>
    <xf numFmtId="0" fontId="67" fillId="0" borderId="0" xfId="0" applyFont="1" applyFill="1" applyBorder="1" applyAlignment="1">
      <alignment horizontal="left" vertical="center" wrapText="1"/>
    </xf>
    <xf numFmtId="168" fontId="23" fillId="4" borderId="0" xfId="6" applyNumberFormat="1" applyFont="1" applyFill="1" applyBorder="1" applyAlignment="1">
      <alignment horizontal="center"/>
    </xf>
    <xf numFmtId="0" fontId="37" fillId="3" borderId="0" xfId="0" applyFont="1" applyFill="1" applyBorder="1" applyAlignment="1">
      <alignment horizontal="left" wrapText="1"/>
    </xf>
    <xf numFmtId="0" fontId="14" fillId="3" borderId="0" xfId="0" applyFont="1" applyFill="1" applyBorder="1" applyAlignment="1">
      <alignment horizontal="center" vertical="center" wrapText="1"/>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0" fillId="3" borderId="0" xfId="0" applyFont="1" applyFill="1" applyBorder="1" applyAlignment="1">
      <alignment horizontal="center" vertical="center"/>
    </xf>
    <xf numFmtId="0" fontId="0" fillId="3" borderId="1" xfId="0" applyFont="1" applyFill="1" applyBorder="1" applyAlignment="1">
      <alignment horizontal="center" vertical="center"/>
    </xf>
    <xf numFmtId="165" fontId="0" fillId="3" borderId="27" xfId="1" applyNumberFormat="1" applyFont="1" applyFill="1" applyBorder="1" applyAlignment="1">
      <alignment horizontal="center"/>
    </xf>
    <xf numFmtId="165" fontId="0" fillId="3" borderId="2" xfId="1" applyNumberFormat="1" applyFont="1" applyFill="1" applyBorder="1" applyAlignment="1">
      <alignment horizontal="center"/>
    </xf>
    <xf numFmtId="165" fontId="0" fillId="3" borderId="45" xfId="1" applyNumberFormat="1" applyFont="1" applyFill="1" applyBorder="1" applyAlignment="1">
      <alignment horizontal="center"/>
    </xf>
    <xf numFmtId="0" fontId="0" fillId="3" borderId="27" xfId="0" applyFill="1" applyBorder="1" applyAlignment="1">
      <alignment horizontal="center"/>
    </xf>
    <xf numFmtId="0" fontId="0" fillId="3" borderId="45" xfId="0" applyFill="1" applyBorder="1" applyAlignment="1">
      <alignment horizontal="center"/>
    </xf>
    <xf numFmtId="0" fontId="15" fillId="3" borderId="0" xfId="0" applyFont="1" applyFill="1" applyBorder="1" applyAlignment="1">
      <alignment horizontal="center" vertical="center" wrapText="1"/>
    </xf>
    <xf numFmtId="0" fontId="14" fillId="3" borderId="0" xfId="0" applyFont="1" applyFill="1" applyBorder="1" applyAlignment="1">
      <alignment horizontal="left" vertical="center"/>
    </xf>
    <xf numFmtId="0" fontId="0" fillId="3" borderId="27" xfId="0" applyFill="1" applyBorder="1" applyAlignment="1">
      <alignment horizontal="left"/>
    </xf>
    <xf numFmtId="0" fontId="0" fillId="3" borderId="2" xfId="0" applyFill="1" applyBorder="1" applyAlignment="1">
      <alignment horizontal="left"/>
    </xf>
    <xf numFmtId="0" fontId="14" fillId="3" borderId="0" xfId="0" applyFont="1" applyFill="1" applyBorder="1" applyAlignment="1">
      <alignment horizontal="left" vertical="center" wrapText="1"/>
    </xf>
    <xf numFmtId="0" fontId="0" fillId="3" borderId="2" xfId="0" applyFill="1" applyBorder="1" applyAlignment="1">
      <alignment horizontal="center"/>
    </xf>
    <xf numFmtId="0" fontId="3" fillId="3" borderId="1" xfId="0" applyFont="1" applyFill="1" applyBorder="1" applyAlignment="1">
      <alignment horizontal="center"/>
    </xf>
    <xf numFmtId="0" fontId="32"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9" fillId="3" borderId="11" xfId="0" applyFont="1" applyFill="1" applyBorder="1" applyAlignment="1">
      <alignment horizontal="left" vertical="center" wrapText="1"/>
    </xf>
    <xf numFmtId="0" fontId="44" fillId="2" borderId="0" xfId="0" applyFont="1" applyFill="1" applyBorder="1" applyAlignment="1">
      <alignment horizontal="center" vertical="center" wrapText="1"/>
    </xf>
    <xf numFmtId="0" fontId="45" fillId="2" borderId="0" xfId="0" applyFont="1" applyFill="1"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0" xfId="0" applyBorder="1" applyAlignment="1">
      <alignment horizontal="center"/>
    </xf>
    <xf numFmtId="0" fontId="0" fillId="0" borderId="12"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21" fillId="3" borderId="6" xfId="3" applyFill="1" applyBorder="1" applyAlignment="1" applyProtection="1">
      <alignment horizontal="left" vertical="center" wrapText="1"/>
    </xf>
    <xf numFmtId="0" fontId="21" fillId="3" borderId="7" xfId="3" applyFill="1" applyBorder="1" applyAlignment="1" applyProtection="1">
      <alignment horizontal="left" vertical="center" wrapText="1"/>
    </xf>
    <xf numFmtId="0" fontId="0" fillId="3" borderId="16" xfId="0" applyFill="1" applyBorder="1" applyAlignment="1">
      <alignment horizontal="left" vertical="top" wrapText="1"/>
    </xf>
    <xf numFmtId="0" fontId="0" fillId="3" borderId="0" xfId="0" applyFill="1" applyBorder="1" applyAlignment="1">
      <alignment horizontal="left" vertical="top" wrapText="1"/>
    </xf>
    <xf numFmtId="0" fontId="0" fillId="3" borderId="12" xfId="0" applyFill="1" applyBorder="1" applyAlignment="1">
      <alignment horizontal="left" vertical="top" wrapText="1"/>
    </xf>
    <xf numFmtId="0" fontId="49" fillId="6" borderId="5" xfId="0" applyFont="1" applyFill="1" applyBorder="1" applyAlignment="1">
      <alignment horizontal="left" vertical="center" wrapText="1"/>
    </xf>
    <xf numFmtId="0" fontId="49" fillId="6" borderId="7" xfId="0" applyFont="1" applyFill="1" applyBorder="1" applyAlignment="1">
      <alignment horizontal="left" vertical="center" wrapText="1"/>
    </xf>
    <xf numFmtId="0" fontId="50" fillId="5" borderId="25" xfId="0" applyFont="1" applyFill="1" applyBorder="1" applyAlignment="1">
      <alignment horizontal="left" vertical="center" wrapText="1"/>
    </xf>
    <xf numFmtId="0" fontId="50" fillId="5" borderId="26" xfId="0" applyFont="1" applyFill="1" applyBorder="1" applyAlignment="1">
      <alignment horizontal="left" vertical="center" wrapText="1"/>
    </xf>
    <xf numFmtId="0" fontId="50" fillId="5" borderId="30" xfId="0" applyFont="1" applyFill="1" applyBorder="1" applyAlignment="1">
      <alignment horizontal="left" vertical="center" wrapText="1"/>
    </xf>
    <xf numFmtId="0" fontId="50" fillId="5" borderId="31"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9" fillId="6" borderId="10" xfId="0" applyFont="1" applyFill="1" applyBorder="1" applyAlignment="1">
      <alignment horizontal="left" vertical="center" wrapText="1"/>
    </xf>
    <xf numFmtId="0" fontId="49" fillId="6" borderId="16" xfId="0" applyFont="1" applyFill="1" applyBorder="1" applyAlignment="1">
      <alignment horizontal="left" vertical="center" wrapText="1"/>
    </xf>
    <xf numFmtId="0" fontId="49" fillId="6" borderId="12" xfId="0" applyFont="1" applyFill="1" applyBorder="1" applyAlignment="1">
      <alignment horizontal="left" vertical="center" wrapText="1"/>
    </xf>
    <xf numFmtId="0" fontId="50" fillId="5" borderId="44" xfId="0" applyFont="1" applyFill="1" applyBorder="1" applyAlignment="1">
      <alignment horizontal="left" vertical="center" wrapText="1"/>
    </xf>
    <xf numFmtId="0" fontId="50" fillId="5" borderId="7" xfId="0" applyFont="1" applyFill="1" applyBorder="1" applyAlignment="1">
      <alignment horizontal="left" vertical="center" wrapText="1"/>
    </xf>
    <xf numFmtId="0" fontId="50" fillId="5" borderId="40" xfId="0" applyFont="1" applyFill="1" applyBorder="1" applyAlignment="1">
      <alignment horizontal="left" vertical="center" wrapText="1"/>
    </xf>
    <xf numFmtId="0" fontId="50" fillId="5" borderId="41" xfId="0" applyFont="1" applyFill="1" applyBorder="1" applyAlignment="1">
      <alignment horizontal="left" vertical="center" wrapText="1"/>
    </xf>
    <xf numFmtId="0" fontId="50" fillId="5" borderId="37" xfId="0" applyFont="1" applyFill="1" applyBorder="1" applyAlignment="1">
      <alignment horizontal="left" vertical="center" wrapText="1"/>
    </xf>
    <xf numFmtId="0" fontId="50" fillId="5" borderId="38" xfId="0" applyFont="1" applyFill="1" applyBorder="1" applyAlignment="1">
      <alignment horizontal="left" vertical="center" wrapText="1"/>
    </xf>
    <xf numFmtId="0" fontId="50" fillId="5" borderId="27" xfId="0" applyFont="1" applyFill="1" applyBorder="1" applyAlignment="1">
      <alignment horizontal="left" vertical="center" wrapText="1"/>
    </xf>
    <xf numFmtId="0" fontId="50" fillId="5" borderId="28" xfId="0" applyFont="1" applyFill="1" applyBorder="1" applyAlignment="1">
      <alignment horizontal="left" vertical="center" wrapText="1"/>
    </xf>
    <xf numFmtId="0" fontId="50" fillId="7" borderId="25" xfId="0" applyFont="1" applyFill="1" applyBorder="1" applyAlignment="1">
      <alignment horizontal="left" vertical="top" wrapText="1"/>
    </xf>
    <xf numFmtId="0" fontId="50" fillId="7" borderId="26" xfId="0" applyFont="1" applyFill="1" applyBorder="1" applyAlignment="1">
      <alignment horizontal="left" vertical="top" wrapText="1"/>
    </xf>
    <xf numFmtId="0" fontId="50" fillId="7" borderId="27" xfId="0" applyFont="1" applyFill="1" applyBorder="1" applyAlignment="1">
      <alignment horizontal="left" vertical="top" wrapText="1"/>
    </xf>
    <xf numFmtId="0" fontId="50" fillId="7" borderId="28" xfId="0" applyFont="1" applyFill="1" applyBorder="1" applyAlignment="1">
      <alignment horizontal="left" vertical="top" wrapText="1"/>
    </xf>
    <xf numFmtId="0" fontId="50" fillId="7" borderId="25" xfId="0" applyFont="1" applyFill="1" applyBorder="1" applyAlignment="1">
      <alignment horizontal="left" vertical="top"/>
    </xf>
    <xf numFmtId="0" fontId="50" fillId="7" borderId="26" xfId="0" applyFont="1" applyFill="1" applyBorder="1" applyAlignment="1">
      <alignment horizontal="left" vertical="top"/>
    </xf>
    <xf numFmtId="0" fontId="50" fillId="7" borderId="30" xfId="0" applyFont="1" applyFill="1" applyBorder="1" applyAlignment="1">
      <alignment horizontal="left" vertical="top" wrapText="1"/>
    </xf>
    <xf numFmtId="0" fontId="50" fillId="7" borderId="31" xfId="0" applyFont="1" applyFill="1" applyBorder="1" applyAlignment="1">
      <alignment horizontal="left" vertical="top" wrapText="1"/>
    </xf>
    <xf numFmtId="0" fontId="49" fillId="6" borderId="19"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0" fillId="7" borderId="27" xfId="0" applyFont="1" applyFill="1" applyBorder="1" applyAlignment="1">
      <alignment horizontal="left" vertical="top"/>
    </xf>
    <xf numFmtId="0" fontId="50" fillId="7" borderId="28" xfId="0" applyFont="1" applyFill="1" applyBorder="1" applyAlignment="1">
      <alignment horizontal="left" vertical="top"/>
    </xf>
    <xf numFmtId="0" fontId="50" fillId="7" borderId="30" xfId="0" applyFont="1" applyFill="1" applyBorder="1" applyAlignment="1">
      <alignment horizontal="left" vertical="top"/>
    </xf>
    <xf numFmtId="0" fontId="50" fillId="7" borderId="31" xfId="0" applyFont="1" applyFill="1" applyBorder="1" applyAlignment="1">
      <alignment horizontal="left" vertical="top"/>
    </xf>
    <xf numFmtId="0" fontId="49" fillId="6" borderId="20" xfId="0" applyFont="1" applyFill="1" applyBorder="1" applyAlignment="1">
      <alignment horizontal="left" vertical="top" wrapText="1"/>
    </xf>
    <xf numFmtId="0" fontId="49" fillId="6" borderId="10" xfId="0" applyFont="1" applyFill="1" applyBorder="1" applyAlignment="1">
      <alignment horizontal="left" vertical="top" wrapText="1"/>
    </xf>
    <xf numFmtId="0" fontId="49" fillId="6" borderId="16" xfId="0" applyFont="1" applyFill="1" applyBorder="1" applyAlignment="1">
      <alignment horizontal="left" vertical="top" wrapText="1"/>
    </xf>
    <xf numFmtId="0" fontId="49" fillId="6" borderId="12" xfId="0" applyFont="1" applyFill="1" applyBorder="1" applyAlignment="1">
      <alignment horizontal="left" vertical="top" wrapText="1"/>
    </xf>
    <xf numFmtId="0" fontId="50" fillId="7" borderId="22" xfId="0" applyFont="1" applyFill="1" applyBorder="1" applyAlignment="1">
      <alignment horizontal="left" vertical="top" wrapText="1"/>
    </xf>
    <xf numFmtId="0" fontId="50" fillId="7" borderId="23" xfId="0" applyFont="1" applyFill="1" applyBorder="1" applyAlignment="1">
      <alignment horizontal="left" vertical="top" wrapText="1"/>
    </xf>
    <xf numFmtId="0" fontId="50" fillId="7" borderId="22" xfId="0" applyFont="1" applyFill="1" applyBorder="1" applyAlignment="1">
      <alignment horizontal="left" vertical="top"/>
    </xf>
    <xf numFmtId="0" fontId="50" fillId="7" borderId="23" xfId="0" applyFont="1" applyFill="1" applyBorder="1" applyAlignment="1">
      <alignment horizontal="left" vertical="top"/>
    </xf>
  </cellXfs>
  <cellStyles count="14">
    <cellStyle name="Comma 2" xfId="8"/>
    <cellStyle name="Hyperlink 2" xfId="9"/>
    <cellStyle name="Komma" xfId="1" builtinId="3"/>
    <cellStyle name="Link" xfId="3" builtinId="8"/>
    <cellStyle name="Link 2" xfId="7"/>
    <cellStyle name="Normal" xfId="0" builtinId="0"/>
    <cellStyle name="Normal 2" xfId="4"/>
    <cellStyle name="Normal 3" xfId="10"/>
    <cellStyle name="Normal 4" xfId="11"/>
    <cellStyle name="Normal 5" xfId="12"/>
    <cellStyle name="Normal 7" xfId="5"/>
    <cellStyle name="Normal_porteføljerapport skabelon v4.3 - q1-2010 26apr2010" xfId="6"/>
    <cellStyle name="Procent" xfId="2" builtinId="5"/>
    <cellStyle name="Standard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20</xdr:row>
      <xdr:rowOff>38101</xdr:rowOff>
    </xdr:to>
    <xdr:pic>
      <xdr:nvPicPr>
        <xdr:cNvPr id="2" name="Picture 2"/>
        <xdr:cNvPicPr>
          <a:picLocks noChangeAspect="1"/>
        </xdr:cNvPicPr>
      </xdr:nvPicPr>
      <xdr:blipFill>
        <a:blip xmlns:r="http://schemas.openxmlformats.org/officeDocument/2006/relationships" r:embed="rId1"/>
        <a:stretch>
          <a:fillRect/>
        </a:stretch>
      </xdr:blipFill>
      <xdr:spPr>
        <a:xfrm>
          <a:off x="2101215" y="3034666"/>
          <a:ext cx="4534118" cy="15468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9</xdr:col>
      <xdr:colOff>197224</xdr:colOff>
      <xdr:row>3</xdr:row>
      <xdr:rowOff>53788</xdr:rowOff>
    </xdr:from>
    <xdr:to>
      <xdr:col>12</xdr:col>
      <xdr:colOff>6350</xdr:colOff>
      <xdr:row>4</xdr:row>
      <xdr:rowOff>118334</xdr:rowOff>
    </xdr:to>
    <xdr:pic>
      <xdr:nvPicPr>
        <xdr:cNvPr id="32" name="Billede 31"/>
        <xdr:cNvPicPr/>
      </xdr:nvPicPr>
      <xdr:blipFill>
        <a:blip xmlns:r="http://schemas.openxmlformats.org/officeDocument/2006/relationships" r:embed="rId2"/>
        <a:stretch>
          <a:fillRect/>
        </a:stretch>
      </xdr:blipFill>
      <xdr:spPr>
        <a:xfrm>
          <a:off x="9879106" y="591670"/>
          <a:ext cx="2292350" cy="2438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397952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2761129</xdr:colOff>
      <xdr:row>3</xdr:row>
      <xdr:rowOff>125506</xdr:rowOff>
    </xdr:from>
    <xdr:to>
      <xdr:col>2</xdr:col>
      <xdr:colOff>5053479</xdr:colOff>
      <xdr:row>5</xdr:row>
      <xdr:rowOff>10757</xdr:rowOff>
    </xdr:to>
    <xdr:pic>
      <xdr:nvPicPr>
        <xdr:cNvPr id="32" name="Billede 31"/>
        <xdr:cNvPicPr/>
      </xdr:nvPicPr>
      <xdr:blipFill>
        <a:blip xmlns:r="http://schemas.openxmlformats.org/officeDocument/2006/relationships" r:embed="rId2"/>
        <a:stretch>
          <a:fillRect/>
        </a:stretch>
      </xdr:blipFill>
      <xdr:spPr>
        <a:xfrm>
          <a:off x="11967882" y="663388"/>
          <a:ext cx="2292350" cy="2438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15</xdr:col>
      <xdr:colOff>53788</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11905129" cy="45064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11</xdr:col>
      <xdr:colOff>152400</xdr:colOff>
      <xdr:row>4</xdr:row>
      <xdr:rowOff>0</xdr:rowOff>
    </xdr:from>
    <xdr:to>
      <xdr:col>14</xdr:col>
      <xdr:colOff>562162</xdr:colOff>
      <xdr:row>5</xdr:row>
      <xdr:rowOff>64545</xdr:rowOff>
    </xdr:to>
    <xdr:pic>
      <xdr:nvPicPr>
        <xdr:cNvPr id="61" name="Billede 60"/>
        <xdr:cNvPicPr/>
      </xdr:nvPicPr>
      <xdr:blipFill>
        <a:blip xmlns:r="http://schemas.openxmlformats.org/officeDocument/2006/relationships" r:embed="rId2"/>
        <a:stretch>
          <a:fillRect/>
        </a:stretch>
      </xdr:blipFill>
      <xdr:spPr>
        <a:xfrm>
          <a:off x="9493624" y="717176"/>
          <a:ext cx="2292350" cy="2438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431607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2993571</xdr:colOff>
      <xdr:row>4</xdr:row>
      <xdr:rowOff>0</xdr:rowOff>
    </xdr:from>
    <xdr:to>
      <xdr:col>2</xdr:col>
      <xdr:colOff>5285921</xdr:colOff>
      <xdr:row>5</xdr:row>
      <xdr:rowOff>58783</xdr:rowOff>
    </xdr:to>
    <xdr:pic>
      <xdr:nvPicPr>
        <xdr:cNvPr id="32" name="Billede 31"/>
        <xdr:cNvPicPr/>
      </xdr:nvPicPr>
      <xdr:blipFill>
        <a:blip xmlns:r="http://schemas.openxmlformats.org/officeDocument/2006/relationships" r:embed="rId2"/>
        <a:stretch>
          <a:fillRect/>
        </a:stretch>
      </xdr:blipFill>
      <xdr:spPr>
        <a:xfrm>
          <a:off x="12333514" y="740229"/>
          <a:ext cx="2292350" cy="2438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421091" cy="12663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1034414</xdr:colOff>
      <xdr:row>5</xdr:row>
      <xdr:rowOff>1083945</xdr:rowOff>
    </xdr:from>
    <xdr:to>
      <xdr:col>2</xdr:col>
      <xdr:colOff>6073140</xdr:colOff>
      <xdr:row>5</xdr:row>
      <xdr:rowOff>1341120</xdr:rowOff>
    </xdr:to>
    <xdr:sp macro="" textlink="">
      <xdr:nvSpPr>
        <xdr:cNvPr id="3" name="TextBox 33"/>
        <xdr:cNvSpPr txBox="1"/>
      </xdr:nvSpPr>
      <xdr:spPr>
        <a:xfrm>
          <a:off x="1270634" y="4162425"/>
          <a:ext cx="6318886"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26 February 2019  </a:t>
          </a:r>
          <a:r>
            <a:rPr lang="da-DK" sz="1100" b="1">
              <a:latin typeface="Arial"/>
              <a:cs typeface="Arial"/>
            </a:rPr>
            <a:t>●</a:t>
          </a:r>
          <a:r>
            <a:rPr lang="da-DK" sz="1600" b="1">
              <a:latin typeface="Arial"/>
              <a:cs typeface="Arial"/>
            </a:rPr>
            <a:t>  Data per 31 December 2018</a:t>
          </a:r>
          <a:endParaRPr lang="da-DK" sz="1600" b="1">
            <a:latin typeface="Arial" pitchFamily="34" charset="0"/>
            <a:cs typeface="Arial" pitchFamily="34" charset="0"/>
          </a:endParaRPr>
        </a:p>
      </xdr:txBody>
    </xdr:sp>
    <xdr:clientData/>
  </xdr:twoCellAnchor>
  <xdr:twoCellAnchor>
    <xdr:from>
      <xdr:col>2</xdr:col>
      <xdr:colOff>291465</xdr:colOff>
      <xdr:row>4</xdr:row>
      <xdr:rowOff>1773556</xdr:rowOff>
    </xdr:from>
    <xdr:to>
      <xdr:col>2</xdr:col>
      <xdr:colOff>5654040</xdr:colOff>
      <xdr:row>5</xdr:row>
      <xdr:rowOff>963931</xdr:rowOff>
    </xdr:to>
    <xdr:sp macro="" textlink="">
      <xdr:nvSpPr>
        <xdr:cNvPr id="4" name="TextBox 33"/>
        <xdr:cNvSpPr txBox="1"/>
      </xdr:nvSpPr>
      <xdr:spPr>
        <a:xfrm>
          <a:off x="1807845" y="2428876"/>
          <a:ext cx="5362575" cy="16135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a:t>
          </a:r>
        </a:p>
        <a:p>
          <a:pPr algn="ctr"/>
          <a:r>
            <a:rPr lang="da-DK" sz="2400" b="1">
              <a:latin typeface="Arial" pitchFamily="34" charset="0"/>
              <a:cs typeface="Arial" pitchFamily="34" charset="0"/>
            </a:rPr>
            <a:t>Capital Centre E, Q4 2018</a:t>
          </a:r>
        </a:p>
      </xdr:txBody>
    </xdr:sp>
    <xdr:clientData/>
  </xdr:twoCellAnchor>
  <xdr:twoCellAnchor editAs="oneCell">
    <xdr:from>
      <xdr:col>2</xdr:col>
      <xdr:colOff>727365</xdr:colOff>
      <xdr:row>31</xdr:row>
      <xdr:rowOff>121228</xdr:rowOff>
    </xdr:from>
    <xdr:to>
      <xdr:col>2</xdr:col>
      <xdr:colOff>5136579</xdr:colOff>
      <xdr:row>34</xdr:row>
      <xdr:rowOff>13214</xdr:rowOff>
    </xdr:to>
    <xdr:pic>
      <xdr:nvPicPr>
        <xdr:cNvPr id="5" name="Billede 4"/>
        <xdr:cNvPicPr>
          <a:picLocks noChangeAspect="1"/>
        </xdr:cNvPicPr>
      </xdr:nvPicPr>
      <xdr:blipFill>
        <a:blip xmlns:r="http://schemas.openxmlformats.org/officeDocument/2006/relationships" r:embed="rId2"/>
        <a:stretch>
          <a:fillRect/>
        </a:stretch>
      </xdr:blipFill>
      <xdr:spPr>
        <a:xfrm>
          <a:off x="2199410" y="12105410"/>
          <a:ext cx="4409214" cy="463486"/>
        </a:xfrm>
        <a:prstGeom prst="rect">
          <a:avLst/>
        </a:prstGeom>
      </xdr:spPr>
    </xdr:pic>
    <xdr:clientData/>
  </xdr:twoCellAnchor>
  <xdr:twoCellAnchor>
    <xdr:from>
      <xdr:col>0</xdr:col>
      <xdr:colOff>0</xdr:colOff>
      <xdr:row>5</xdr:row>
      <xdr:rowOff>1524000</xdr:rowOff>
    </xdr:from>
    <xdr:to>
      <xdr:col>6</xdr:col>
      <xdr:colOff>109</xdr:colOff>
      <xdr:row>5</xdr:row>
      <xdr:rowOff>1524000</xdr:rowOff>
    </xdr:to>
    <xdr:cxnSp macro="">
      <xdr:nvCxnSpPr>
        <xdr:cNvPr id="7" name="Lige forbindelse 6"/>
        <xdr:cNvCxnSpPr/>
      </xdr:nvCxnSpPr>
      <xdr:spPr>
        <a:xfrm>
          <a:off x="0" y="4599709"/>
          <a:ext cx="9421200" cy="0"/>
        </a:xfrm>
        <a:prstGeom prst="line">
          <a:avLst/>
        </a:prstGeom>
        <a:ln w="34925">
          <a:solidFill>
            <a:srgbClr val="00523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14942</xdr:colOff>
      <xdr:row>2</xdr:row>
      <xdr:rowOff>148705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9509125" cy="4738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0</xdr:col>
      <xdr:colOff>89646</xdr:colOff>
      <xdr:row>45</xdr:row>
      <xdr:rowOff>134469</xdr:rowOff>
    </xdr:from>
    <xdr:to>
      <xdr:col>5</xdr:col>
      <xdr:colOff>777874</xdr:colOff>
      <xdr:row>64</xdr:row>
      <xdr:rowOff>79375</xdr:rowOff>
    </xdr:to>
    <xdr:sp macro="" textlink="">
      <xdr:nvSpPr>
        <xdr:cNvPr id="32" name="Tekstboks 31"/>
        <xdr:cNvSpPr txBox="1"/>
      </xdr:nvSpPr>
      <xdr:spPr>
        <a:xfrm>
          <a:off x="89646" y="8583704"/>
          <a:ext cx="9294346" cy="3564406"/>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twoCellAnchor editAs="oneCell">
    <xdr:from>
      <xdr:col>3</xdr:col>
      <xdr:colOff>770964</xdr:colOff>
      <xdr:row>3</xdr:row>
      <xdr:rowOff>35859</xdr:rowOff>
    </xdr:from>
    <xdr:to>
      <xdr:col>5</xdr:col>
      <xdr:colOff>857997</xdr:colOff>
      <xdr:row>4</xdr:row>
      <xdr:rowOff>82475</xdr:rowOff>
    </xdr:to>
    <xdr:pic>
      <xdr:nvPicPr>
        <xdr:cNvPr id="33" name="Billede 32"/>
        <xdr:cNvPicPr/>
      </xdr:nvPicPr>
      <xdr:blipFill>
        <a:blip xmlns:r="http://schemas.openxmlformats.org/officeDocument/2006/relationships" r:embed="rId2"/>
        <a:stretch>
          <a:fillRect/>
        </a:stretch>
      </xdr:blipFill>
      <xdr:spPr>
        <a:xfrm>
          <a:off x="7422776" y="493059"/>
          <a:ext cx="2292350" cy="2438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887505</xdr:colOff>
      <xdr:row>3</xdr:row>
      <xdr:rowOff>62753</xdr:rowOff>
    </xdr:from>
    <xdr:to>
      <xdr:col>4</xdr:col>
      <xdr:colOff>1028326</xdr:colOff>
      <xdr:row>3</xdr:row>
      <xdr:rowOff>306593</xdr:rowOff>
    </xdr:to>
    <xdr:pic>
      <xdr:nvPicPr>
        <xdr:cNvPr id="32" name="Billede 31"/>
        <xdr:cNvPicPr/>
      </xdr:nvPicPr>
      <xdr:blipFill>
        <a:blip xmlns:r="http://schemas.openxmlformats.org/officeDocument/2006/relationships" r:embed="rId2"/>
        <a:stretch>
          <a:fillRect/>
        </a:stretch>
      </xdr:blipFill>
      <xdr:spPr>
        <a:xfrm>
          <a:off x="6660776" y="519953"/>
          <a:ext cx="2292350" cy="2438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11</xdr:col>
      <xdr:colOff>67235</xdr:colOff>
      <xdr:row>3</xdr:row>
      <xdr:rowOff>50307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1049000" cy="55924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7</xdr:col>
      <xdr:colOff>609600</xdr:colOff>
      <xdr:row>3</xdr:row>
      <xdr:rowOff>26894</xdr:rowOff>
    </xdr:from>
    <xdr:to>
      <xdr:col>10</xdr:col>
      <xdr:colOff>649941</xdr:colOff>
      <xdr:row>3</xdr:row>
      <xdr:rowOff>217394</xdr:rowOff>
    </xdr:to>
    <xdr:pic>
      <xdr:nvPicPr>
        <xdr:cNvPr id="33" name="Billede 32"/>
        <xdr:cNvPicPr/>
      </xdr:nvPicPr>
      <xdr:blipFill>
        <a:blip xmlns:r="http://schemas.openxmlformats.org/officeDocument/2006/relationships" r:embed="rId2"/>
        <a:stretch>
          <a:fillRect/>
        </a:stretch>
      </xdr:blipFill>
      <xdr:spPr>
        <a:xfrm>
          <a:off x="8722659" y="564776"/>
          <a:ext cx="2191870" cy="342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14437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9</xdr:col>
      <xdr:colOff>968189</xdr:colOff>
      <xdr:row>3</xdr:row>
      <xdr:rowOff>125506</xdr:rowOff>
    </xdr:from>
    <xdr:to>
      <xdr:col>12</xdr:col>
      <xdr:colOff>33245</xdr:colOff>
      <xdr:row>4</xdr:row>
      <xdr:rowOff>145228</xdr:rowOff>
    </xdr:to>
    <xdr:pic>
      <xdr:nvPicPr>
        <xdr:cNvPr id="32" name="Billede 31"/>
        <xdr:cNvPicPr/>
      </xdr:nvPicPr>
      <xdr:blipFill>
        <a:blip xmlns:r="http://schemas.openxmlformats.org/officeDocument/2006/relationships" r:embed="rId2"/>
        <a:stretch>
          <a:fillRect/>
        </a:stretch>
      </xdr:blipFill>
      <xdr:spPr>
        <a:xfrm>
          <a:off x="10103224" y="663388"/>
          <a:ext cx="2292350" cy="2438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9</xdr:col>
      <xdr:colOff>239486</xdr:colOff>
      <xdr:row>3</xdr:row>
      <xdr:rowOff>54429</xdr:rowOff>
    </xdr:from>
    <xdr:to>
      <xdr:col>12</xdr:col>
      <xdr:colOff>594179</xdr:colOff>
      <xdr:row>4</xdr:row>
      <xdr:rowOff>113211</xdr:rowOff>
    </xdr:to>
    <xdr:pic>
      <xdr:nvPicPr>
        <xdr:cNvPr id="32" name="Billede 31"/>
        <xdr:cNvPicPr/>
      </xdr:nvPicPr>
      <xdr:blipFill>
        <a:blip xmlns:r="http://schemas.openxmlformats.org/officeDocument/2006/relationships" r:embed="rId2"/>
        <a:stretch>
          <a:fillRect/>
        </a:stretch>
      </xdr:blipFill>
      <xdr:spPr>
        <a:xfrm>
          <a:off x="9247415" y="625929"/>
          <a:ext cx="2218871" cy="2492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6</xdr:col>
      <xdr:colOff>1326777</xdr:colOff>
      <xdr:row>3</xdr:row>
      <xdr:rowOff>62754</xdr:rowOff>
    </xdr:from>
    <xdr:to>
      <xdr:col>7</xdr:col>
      <xdr:colOff>1736539</xdr:colOff>
      <xdr:row>4</xdr:row>
      <xdr:rowOff>127300</xdr:rowOff>
    </xdr:to>
    <xdr:pic>
      <xdr:nvPicPr>
        <xdr:cNvPr id="32" name="Billede 31"/>
        <xdr:cNvPicPr/>
      </xdr:nvPicPr>
      <xdr:blipFill>
        <a:blip xmlns:r="http://schemas.openxmlformats.org/officeDocument/2006/relationships" r:embed="rId2"/>
        <a:stretch>
          <a:fillRect/>
        </a:stretch>
      </xdr:blipFill>
      <xdr:spPr>
        <a:xfrm>
          <a:off x="12819530" y="600636"/>
          <a:ext cx="2292350" cy="2438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9</xdr:col>
      <xdr:colOff>242047</xdr:colOff>
      <xdr:row>3</xdr:row>
      <xdr:rowOff>62752</xdr:rowOff>
    </xdr:from>
    <xdr:to>
      <xdr:col>12</xdr:col>
      <xdr:colOff>6350</xdr:colOff>
      <xdr:row>4</xdr:row>
      <xdr:rowOff>127298</xdr:rowOff>
    </xdr:to>
    <xdr:pic>
      <xdr:nvPicPr>
        <xdr:cNvPr id="34" name="Billede 33"/>
        <xdr:cNvPicPr/>
      </xdr:nvPicPr>
      <xdr:blipFill>
        <a:blip xmlns:r="http://schemas.openxmlformats.org/officeDocument/2006/relationships" r:embed="rId2"/>
        <a:stretch>
          <a:fillRect/>
        </a:stretch>
      </xdr:blipFill>
      <xdr:spPr>
        <a:xfrm>
          <a:off x="10076329" y="600634"/>
          <a:ext cx="2292350" cy="243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d830/Rating%20&amp;%20IR/ECBC%20Label/Templates/SAS/Data%20templates/data%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1 antal lån"/>
      <sheetName val="M2 Lån fordel på ejdkat"/>
      <sheetName val="M3 Lån fordel på loansize"/>
      <sheetName val="M4a LTV fordel på ejdkat"/>
      <sheetName val="M4c LTV sidstekr fordel på e"/>
      <sheetName val="M5 geografi"/>
      <sheetName val="M6 loantype IO"/>
      <sheetName val="M7 loantype Amort"/>
      <sheetName val="M9 Seasoning"/>
      <sheetName val="M10 Remaining maturity"/>
      <sheetName val="M11 Restance ift betaling"/>
      <sheetName val="M11b restance ift LTV"/>
      <sheetName val="M12 tab"/>
      <sheetName val="A HHT 4 coverpool"/>
      <sheetName val="B HHT 3 concentration risk"/>
      <sheetName val="-B HHT 4 geografi"/>
      <sheetName val="B HHT 8 loan seasoning geogr"/>
      <sheetName val="B HHT 9 NPL"/>
      <sheetName val="B HHT 10 loansize"/>
      <sheetName val="B HHT 12 LTV"/>
      <sheetName val="E HTT 3.1 info WAS"/>
      <sheetName val="E 3.1 info WAM"/>
      <sheetName val="E 3.2 Arrears"/>
      <sheetName val="TabelA currency"/>
      <sheetName val="TabelA maturity"/>
      <sheetName val="TableA loss provision"/>
    </sheetNames>
    <sheetDataSet>
      <sheetData sheetId="0"/>
      <sheetData sheetId="1"/>
      <sheetData sheetId="2"/>
      <sheetData sheetId="3"/>
      <sheetData sheetId="4"/>
      <sheetData sheetId="5"/>
      <sheetData sheetId="6"/>
      <sheetData sheetId="7"/>
      <sheetData sheetId="8"/>
      <sheetData sheetId="9"/>
      <sheetData sheetId="10">
        <row r="7">
          <cell r="B7">
            <v>0</v>
          </cell>
          <cell r="C7">
            <v>0</v>
          </cell>
          <cell r="D7">
            <v>0.26</v>
          </cell>
          <cell r="E7">
            <v>0.13</v>
          </cell>
          <cell r="F7">
            <v>0</v>
          </cell>
          <cell r="G7">
            <v>0.09</v>
          </cell>
          <cell r="H7">
            <v>0</v>
          </cell>
          <cell r="I7">
            <v>0.1</v>
          </cell>
          <cell r="J7">
            <v>0</v>
          </cell>
          <cell r="K7">
            <v>0.5</v>
          </cell>
        </row>
        <row r="14">
          <cell r="B14">
            <v>0.218329317925055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6.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7.bin"/><Relationship Id="rId1" Type="http://schemas.openxmlformats.org/officeDocument/2006/relationships/hyperlink" Target="http://www.realkreditraadet.dk/Default.aspx?ID=2926"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hyperlink" Target="https://jyskerealkredit.com/contact"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2/" TargetMode="External"/><Relationship Id="rId5" Type="http://schemas.openxmlformats.org/officeDocument/2006/relationships/hyperlink" Target="https://coveredbondlabel.com/issuer/2/" TargetMode="External"/><Relationship Id="rId4" Type="http://schemas.openxmlformats.org/officeDocument/2006/relationships/hyperlink" Target="http://www.brf.com/" TargetMode="External"/><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rgb="FF847A75"/>
    <pageSetUpPr fitToPage="1"/>
  </sheetPr>
  <dimension ref="A1:R37"/>
  <sheetViews>
    <sheetView tabSelected="1" zoomScale="70" zoomScaleNormal="70" zoomScaleSheetLayoutView="80" workbookViewId="0">
      <selection activeCell="B2" sqref="B2"/>
    </sheetView>
  </sheetViews>
  <sheetFormatPr defaultRowHeight="15" x14ac:dyDescent="0.25"/>
  <cols>
    <col min="1" max="1" width="9.140625" style="294"/>
    <col min="2" max="10" width="12.42578125" style="294" customWidth="1"/>
    <col min="11" max="18" width="9.140625" style="294"/>
  </cols>
  <sheetData>
    <row r="1" spans="2:10" ht="15.75" thickBot="1" x14ac:dyDescent="0.3"/>
    <row r="2" spans="2:10" x14ac:dyDescent="0.25">
      <c r="B2" s="295"/>
      <c r="C2" s="296"/>
      <c r="D2" s="296"/>
      <c r="E2" s="296"/>
      <c r="F2" s="296"/>
      <c r="G2" s="296"/>
      <c r="H2" s="296"/>
      <c r="I2" s="296"/>
      <c r="J2" s="297"/>
    </row>
    <row r="3" spans="2:10" x14ac:dyDescent="0.25">
      <c r="B3" s="298"/>
      <c r="C3" s="299"/>
      <c r="D3" s="299"/>
      <c r="E3" s="299"/>
      <c r="F3" s="299"/>
      <c r="G3" s="299"/>
      <c r="H3" s="299"/>
      <c r="I3" s="299"/>
      <c r="J3" s="300"/>
    </row>
    <row r="4" spans="2:10" x14ac:dyDescent="0.25">
      <c r="B4" s="298"/>
      <c r="C4" s="299"/>
      <c r="D4" s="299"/>
      <c r="E4" s="299"/>
      <c r="F4" s="299"/>
      <c r="G4" s="299"/>
      <c r="H4" s="299"/>
      <c r="I4" s="299"/>
      <c r="J4" s="300"/>
    </row>
    <row r="5" spans="2:10" ht="31.5" x14ac:dyDescent="0.3">
      <c r="B5" s="298"/>
      <c r="C5" s="299"/>
      <c r="D5" s="299"/>
      <c r="E5" s="301"/>
      <c r="F5" s="302" t="s">
        <v>423</v>
      </c>
      <c r="G5" s="299"/>
      <c r="H5" s="299"/>
      <c r="I5" s="299"/>
      <c r="J5" s="300"/>
    </row>
    <row r="6" spans="2:10" ht="31.5" x14ac:dyDescent="0.5">
      <c r="B6" s="298"/>
      <c r="C6" s="299"/>
      <c r="D6" s="299"/>
      <c r="E6" s="299"/>
      <c r="F6" s="402" t="s">
        <v>1555</v>
      </c>
      <c r="G6" s="299"/>
      <c r="H6" s="299"/>
      <c r="I6" s="299"/>
      <c r="J6" s="300"/>
    </row>
    <row r="7" spans="2:10" ht="26.25" x14ac:dyDescent="0.25">
      <c r="B7" s="298"/>
      <c r="C7" s="299"/>
      <c r="D7" s="299"/>
      <c r="E7" s="299"/>
      <c r="F7" s="303" t="s">
        <v>424</v>
      </c>
      <c r="G7" s="299"/>
      <c r="H7" s="299"/>
      <c r="I7" s="299"/>
      <c r="J7" s="300"/>
    </row>
    <row r="8" spans="2:10" ht="26.25" x14ac:dyDescent="0.25">
      <c r="B8" s="298"/>
      <c r="C8" s="299"/>
      <c r="D8" s="299"/>
      <c r="E8" s="299"/>
      <c r="F8" s="303" t="s">
        <v>1558</v>
      </c>
      <c r="G8" s="299"/>
      <c r="H8" s="299"/>
      <c r="I8" s="299"/>
      <c r="J8" s="300"/>
    </row>
    <row r="9" spans="2:10" ht="21" x14ac:dyDescent="0.25">
      <c r="B9" s="298"/>
      <c r="C9" s="299"/>
      <c r="D9" s="299"/>
      <c r="E9" s="299"/>
      <c r="F9" s="304" t="s">
        <v>1564</v>
      </c>
      <c r="G9" s="299"/>
      <c r="H9" s="299"/>
      <c r="I9" s="299"/>
      <c r="J9" s="300"/>
    </row>
    <row r="10" spans="2:10" ht="21" x14ac:dyDescent="0.25">
      <c r="B10" s="298"/>
      <c r="C10" s="299"/>
      <c r="D10" s="299"/>
      <c r="E10" s="299"/>
      <c r="F10" s="304" t="s">
        <v>1565</v>
      </c>
      <c r="G10" s="299"/>
      <c r="H10" s="299"/>
      <c r="I10" s="299"/>
      <c r="J10" s="300"/>
    </row>
    <row r="11" spans="2:10" ht="21" x14ac:dyDescent="0.25">
      <c r="B11" s="298"/>
      <c r="C11" s="299"/>
      <c r="D11" s="299"/>
      <c r="E11" s="299"/>
      <c r="F11" s="304"/>
      <c r="G11" s="299"/>
      <c r="H11" s="299"/>
      <c r="I11" s="299"/>
      <c r="J11" s="300"/>
    </row>
    <row r="12" spans="2:10" x14ac:dyDescent="0.25">
      <c r="B12" s="298"/>
      <c r="C12" s="299"/>
      <c r="D12" s="299"/>
      <c r="E12" s="299"/>
      <c r="F12" s="299"/>
      <c r="G12" s="299"/>
      <c r="H12" s="299"/>
      <c r="I12" s="299"/>
      <c r="J12" s="300"/>
    </row>
    <row r="13" spans="2:10" x14ac:dyDescent="0.25">
      <c r="B13" s="298"/>
      <c r="C13" s="299"/>
      <c r="D13" s="299"/>
      <c r="E13" s="299"/>
      <c r="F13" s="299"/>
      <c r="G13" s="299"/>
      <c r="H13" s="299"/>
      <c r="I13" s="299"/>
      <c r="J13" s="300"/>
    </row>
    <row r="14" spans="2:10" x14ac:dyDescent="0.25">
      <c r="B14" s="298"/>
      <c r="C14" s="299"/>
      <c r="D14" s="299"/>
      <c r="E14" s="299"/>
      <c r="F14" s="299"/>
      <c r="G14" s="299"/>
      <c r="H14" s="299"/>
      <c r="I14" s="299"/>
      <c r="J14" s="300"/>
    </row>
    <row r="15" spans="2:10" x14ac:dyDescent="0.25">
      <c r="B15" s="298"/>
      <c r="C15" s="299"/>
      <c r="D15" s="299"/>
      <c r="E15" s="299"/>
      <c r="F15" s="299"/>
      <c r="G15" s="299"/>
      <c r="H15" s="299"/>
      <c r="I15" s="299"/>
      <c r="J15" s="300"/>
    </row>
    <row r="16" spans="2:10" x14ac:dyDescent="0.25">
      <c r="B16" s="298"/>
      <c r="C16" s="299"/>
      <c r="D16" s="299"/>
      <c r="E16" s="299"/>
      <c r="F16" s="299"/>
      <c r="G16" s="299"/>
      <c r="H16" s="299"/>
      <c r="I16" s="299"/>
      <c r="J16" s="300"/>
    </row>
    <row r="17" spans="2:10" x14ac:dyDescent="0.25">
      <c r="B17" s="298"/>
      <c r="C17" s="299"/>
      <c r="D17" s="299"/>
      <c r="E17" s="299"/>
      <c r="F17" s="299"/>
      <c r="G17" s="299"/>
      <c r="H17" s="299"/>
      <c r="I17" s="299"/>
      <c r="J17" s="300"/>
    </row>
    <row r="18" spans="2:10" x14ac:dyDescent="0.25">
      <c r="B18" s="298"/>
      <c r="C18" s="299"/>
      <c r="D18" s="299"/>
      <c r="E18" s="299"/>
      <c r="F18" s="299"/>
      <c r="G18" s="299"/>
      <c r="H18" s="299"/>
      <c r="I18" s="299"/>
      <c r="J18" s="300"/>
    </row>
    <row r="19" spans="2:10" x14ac:dyDescent="0.25">
      <c r="B19" s="298"/>
      <c r="C19" s="299"/>
      <c r="D19" s="299"/>
      <c r="E19" s="299"/>
      <c r="F19" s="299"/>
      <c r="G19" s="299"/>
      <c r="H19" s="299"/>
      <c r="I19" s="299"/>
      <c r="J19" s="300"/>
    </row>
    <row r="20" spans="2:10" x14ac:dyDescent="0.25">
      <c r="B20" s="298"/>
      <c r="C20" s="299"/>
      <c r="D20" s="299"/>
      <c r="E20" s="299"/>
      <c r="F20" s="299"/>
      <c r="G20" s="299"/>
      <c r="H20" s="299"/>
      <c r="I20" s="299"/>
      <c r="J20" s="300"/>
    </row>
    <row r="21" spans="2:10" x14ac:dyDescent="0.25">
      <c r="B21" s="298"/>
      <c r="C21" s="299"/>
      <c r="D21" s="299"/>
      <c r="E21" s="299"/>
      <c r="F21" s="299"/>
      <c r="G21" s="299"/>
      <c r="H21" s="299"/>
      <c r="I21" s="299"/>
      <c r="J21" s="300"/>
    </row>
    <row r="22" spans="2:10" x14ac:dyDescent="0.25">
      <c r="B22" s="298"/>
      <c r="C22" s="299"/>
      <c r="D22" s="299"/>
      <c r="E22" s="299"/>
      <c r="F22" s="305" t="s">
        <v>425</v>
      </c>
      <c r="G22" s="299"/>
      <c r="H22" s="299"/>
      <c r="I22" s="299"/>
      <c r="J22" s="300"/>
    </row>
    <row r="23" spans="2:10" x14ac:dyDescent="0.25">
      <c r="B23" s="298"/>
      <c r="C23" s="299"/>
      <c r="D23" s="299"/>
      <c r="E23" s="299"/>
      <c r="F23" s="306"/>
      <c r="G23" s="299"/>
      <c r="H23" s="299"/>
      <c r="I23" s="299"/>
      <c r="J23" s="300"/>
    </row>
    <row r="24" spans="2:10" x14ac:dyDescent="0.25">
      <c r="B24" s="298"/>
      <c r="C24" s="299"/>
      <c r="D24" s="408" t="s">
        <v>426</v>
      </c>
      <c r="E24" s="409" t="s">
        <v>427</v>
      </c>
      <c r="F24" s="409"/>
      <c r="G24" s="409"/>
      <c r="H24" s="409"/>
      <c r="I24" s="299"/>
      <c r="J24" s="300"/>
    </row>
    <row r="25" spans="2:10" x14ac:dyDescent="0.25">
      <c r="B25" s="298"/>
      <c r="C25" s="299"/>
      <c r="D25" s="299"/>
      <c r="E25" s="307"/>
      <c r="F25" s="307"/>
      <c r="G25" s="307"/>
      <c r="H25" s="299"/>
      <c r="I25" s="299"/>
      <c r="J25" s="300"/>
    </row>
    <row r="26" spans="2:10" x14ac:dyDescent="0.25">
      <c r="B26" s="298"/>
      <c r="C26" s="299"/>
      <c r="D26" s="408" t="s">
        <v>428</v>
      </c>
      <c r="E26" s="409"/>
      <c r="F26" s="409"/>
      <c r="G26" s="409"/>
      <c r="H26" s="409"/>
      <c r="I26" s="299"/>
      <c r="J26" s="300"/>
    </row>
    <row r="27" spans="2:10" x14ac:dyDescent="0.25">
      <c r="B27" s="298"/>
      <c r="C27" s="299"/>
      <c r="D27" s="308"/>
      <c r="E27" s="308"/>
      <c r="F27" s="308"/>
      <c r="G27" s="308"/>
      <c r="H27" s="308"/>
      <c r="I27" s="299"/>
      <c r="J27" s="300"/>
    </row>
    <row r="28" spans="2:10" x14ac:dyDescent="0.25">
      <c r="B28" s="298"/>
      <c r="C28" s="299"/>
      <c r="D28" s="408" t="s">
        <v>1549</v>
      </c>
      <c r="E28" s="409"/>
      <c r="F28" s="409"/>
      <c r="G28" s="409"/>
      <c r="H28" s="409"/>
      <c r="I28" s="299"/>
      <c r="J28" s="300"/>
    </row>
    <row r="29" spans="2:10" x14ac:dyDescent="0.25">
      <c r="B29" s="298"/>
      <c r="C29" s="299"/>
      <c r="I29" s="299"/>
      <c r="J29" s="300"/>
    </row>
    <row r="30" spans="2:10" x14ac:dyDescent="0.25">
      <c r="B30" s="298"/>
      <c r="C30" s="299"/>
      <c r="D30" s="410" t="s">
        <v>1550</v>
      </c>
      <c r="E30" s="411"/>
      <c r="F30" s="411"/>
      <c r="G30" s="411"/>
      <c r="H30" s="411"/>
      <c r="I30" s="299"/>
      <c r="J30" s="300"/>
    </row>
    <row r="31" spans="2:10" x14ac:dyDescent="0.25">
      <c r="B31" s="298"/>
      <c r="C31" s="299"/>
      <c r="I31" s="299"/>
      <c r="J31" s="300"/>
    </row>
    <row r="32" spans="2:10" x14ac:dyDescent="0.25">
      <c r="B32" s="298"/>
      <c r="C32" s="299"/>
      <c r="D32" s="299"/>
      <c r="E32" s="299"/>
      <c r="F32" s="299"/>
      <c r="G32" s="299"/>
      <c r="H32" s="299"/>
      <c r="I32" s="299"/>
      <c r="J32" s="300"/>
    </row>
    <row r="33" spans="2:10" x14ac:dyDescent="0.25">
      <c r="B33" s="298"/>
      <c r="C33" s="299"/>
      <c r="I33" s="299"/>
      <c r="J33" s="300"/>
    </row>
    <row r="34" spans="2:10" x14ac:dyDescent="0.25">
      <c r="B34" s="298"/>
      <c r="C34" s="299"/>
      <c r="I34" s="299"/>
      <c r="J34" s="300"/>
    </row>
    <row r="35" spans="2:10" x14ac:dyDescent="0.25">
      <c r="B35" s="298"/>
      <c r="C35" s="299"/>
      <c r="I35" s="299"/>
      <c r="J35" s="300"/>
    </row>
    <row r="36" spans="2:10" x14ac:dyDescent="0.25">
      <c r="B36" s="298"/>
      <c r="C36" s="299"/>
      <c r="I36" s="299"/>
      <c r="J36" s="300"/>
    </row>
    <row r="37" spans="2:10" ht="15.75" thickBot="1" x14ac:dyDescent="0.3">
      <c r="B37" s="309"/>
      <c r="C37" s="310"/>
      <c r="D37" s="310"/>
      <c r="E37" s="310"/>
      <c r="F37" s="310"/>
      <c r="G37" s="310"/>
      <c r="H37" s="310"/>
      <c r="I37" s="310"/>
      <c r="J37" s="311"/>
    </row>
  </sheetData>
  <mergeCells count="4">
    <mergeCell ref="D24:H24"/>
    <mergeCell ref="D26:H26"/>
    <mergeCell ref="D28:H28"/>
    <mergeCell ref="D30:H30"/>
  </mergeCells>
  <hyperlinks>
    <hyperlink ref="D24:H24" location="'A. HTT General'!A1" display="Tab A: HTT General"/>
    <hyperlink ref="D26:H26" location="'B1. HTT Mortgage Assets'!A1" display="Worksheet B1: HTT Mortgage Assets"/>
    <hyperlink ref="D28:H28" location="'C. HTT Harmonised Glossary'!Udskriftsområde" display="Worksheet C: HTTHarmonised Glossary"/>
    <hyperlink ref="D30:H30" location="'E. Optional ECB-ECAIs data'!Udskriftsområde" display="Worksheet E:  Optional ECB-ECAIs data"/>
  </hyperlinks>
  <printOptions horizontalCentered="1" verticalCentered="1"/>
  <pageMargins left="0.19685039370078741" right="0.19685039370078741" top="0.74803149606299213" bottom="0.74803149606299213" header="0.31496062992125984" footer="0.31496062992125984"/>
  <pageSetup paperSize="9" orientation="portrait"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4:L29"/>
  <sheetViews>
    <sheetView zoomScale="85" zoomScaleNormal="85" workbookViewId="0">
      <selection activeCell="M37" activeCellId="1" sqref="M15 M37"/>
    </sheetView>
  </sheetViews>
  <sheetFormatPr defaultColWidth="9.140625" defaultRowHeight="15" x14ac:dyDescent="0.25"/>
  <cols>
    <col min="1" max="1" width="7.7109375" style="46" customWidth="1"/>
    <col min="2" max="12" width="15.7109375" style="46" customWidth="1"/>
    <col min="13" max="16384" width="9.140625" style="46"/>
  </cols>
  <sheetData>
    <row r="4" spans="1:12" ht="18" x14ac:dyDescent="0.25">
      <c r="A4" s="41"/>
      <c r="J4" s="47"/>
      <c r="K4" s="48"/>
    </row>
    <row r="5" spans="1:12" x14ac:dyDescent="0.25">
      <c r="A5" s="49" t="s">
        <v>114</v>
      </c>
    </row>
    <row r="7" spans="1:12" ht="15.75" x14ac:dyDescent="0.25">
      <c r="A7" s="44" t="s">
        <v>181</v>
      </c>
      <c r="B7" s="45"/>
      <c r="C7" s="45"/>
      <c r="D7" s="45"/>
      <c r="E7" s="45"/>
      <c r="F7" s="45"/>
      <c r="G7" s="45"/>
      <c r="H7" s="45"/>
      <c r="I7" s="45"/>
      <c r="J7" s="45"/>
      <c r="K7" s="45"/>
      <c r="L7" s="45"/>
    </row>
    <row r="8" spans="1:12" ht="3.75" customHeight="1" x14ac:dyDescent="0.25">
      <c r="A8" s="44"/>
      <c r="B8" s="45"/>
      <c r="C8" s="45"/>
      <c r="D8" s="45"/>
      <c r="E8" s="45"/>
      <c r="F8" s="45"/>
      <c r="G8" s="45"/>
      <c r="H8" s="45"/>
      <c r="I8" s="45"/>
      <c r="J8" s="45"/>
      <c r="K8" s="45"/>
      <c r="L8" s="45"/>
    </row>
    <row r="9" spans="1:12" x14ac:dyDescent="0.25">
      <c r="A9" s="56" t="s">
        <v>0</v>
      </c>
      <c r="B9" s="1"/>
      <c r="C9" s="1"/>
      <c r="D9" s="1"/>
      <c r="E9" s="1"/>
      <c r="F9" s="1"/>
      <c r="G9" s="1"/>
      <c r="H9" s="1"/>
      <c r="I9" s="1"/>
      <c r="J9" s="1"/>
      <c r="K9" s="1"/>
      <c r="L9" s="1"/>
    </row>
    <row r="10" spans="1:12" ht="45" x14ac:dyDescent="0.25">
      <c r="A10" s="103"/>
      <c r="B10" s="120" t="s">
        <v>1</v>
      </c>
      <c r="C10" s="64" t="s">
        <v>2</v>
      </c>
      <c r="D10" s="64" t="s">
        <v>3</v>
      </c>
      <c r="E10" s="64" t="s">
        <v>4</v>
      </c>
      <c r="F10" s="64" t="s">
        <v>5</v>
      </c>
      <c r="G10" s="64" t="s">
        <v>6</v>
      </c>
      <c r="H10" s="64" t="s">
        <v>7</v>
      </c>
      <c r="I10" s="64" t="s">
        <v>50</v>
      </c>
      <c r="J10" s="64" t="s">
        <v>8</v>
      </c>
      <c r="K10" s="64" t="s">
        <v>9</v>
      </c>
      <c r="L10" s="97" t="s">
        <v>10</v>
      </c>
    </row>
    <row r="11" spans="1:12" x14ac:dyDescent="0.25">
      <c r="A11" s="104" t="s">
        <v>10</v>
      </c>
      <c r="B11" s="105">
        <v>122443</v>
      </c>
      <c r="C11" s="52">
        <v>10488</v>
      </c>
      <c r="D11" s="52">
        <v>3054</v>
      </c>
      <c r="E11" s="52">
        <v>1301</v>
      </c>
      <c r="F11" s="52">
        <v>4106</v>
      </c>
      <c r="G11" s="52">
        <v>216</v>
      </c>
      <c r="H11" s="52">
        <v>2340</v>
      </c>
      <c r="I11" s="52">
        <v>29</v>
      </c>
      <c r="J11" s="52">
        <v>196</v>
      </c>
      <c r="K11" s="52">
        <v>56</v>
      </c>
      <c r="L11" s="53">
        <v>144229</v>
      </c>
    </row>
    <row r="12" spans="1:12" x14ac:dyDescent="0.25">
      <c r="A12" s="106" t="s">
        <v>145</v>
      </c>
      <c r="B12" s="136">
        <v>0.84894854710217782</v>
      </c>
      <c r="C12" s="136">
        <v>7.2717692003688578E-2</v>
      </c>
      <c r="D12" s="136">
        <v>2.117465974249284E-2</v>
      </c>
      <c r="E12" s="136">
        <v>9.0203773166284175E-3</v>
      </c>
      <c r="F12" s="136">
        <v>2.8468615881688149E-2</v>
      </c>
      <c r="G12" s="136">
        <v>1.4976183707853482E-3</v>
      </c>
      <c r="H12" s="136">
        <v>1.6224199016841273E-2</v>
      </c>
      <c r="I12" s="136">
        <v>2.0106913311469953E-4</v>
      </c>
      <c r="J12" s="136">
        <v>1.3589500031200383E-3</v>
      </c>
      <c r="K12" s="136">
        <v>3.8827142946286808E-4</v>
      </c>
      <c r="L12" s="87"/>
    </row>
    <row r="13" spans="1:12" x14ac:dyDescent="0.25">
      <c r="A13" s="100"/>
      <c r="B13" s="100"/>
      <c r="C13" s="45"/>
      <c r="D13" s="45"/>
      <c r="E13" s="45"/>
      <c r="F13" s="45"/>
      <c r="G13" s="45"/>
      <c r="H13" s="45"/>
      <c r="I13" s="45"/>
      <c r="J13" s="45"/>
      <c r="K13" s="45"/>
      <c r="L13" s="45"/>
    </row>
    <row r="14" spans="1:12" ht="15.75" x14ac:dyDescent="0.25">
      <c r="A14" s="107" t="s">
        <v>182</v>
      </c>
      <c r="B14" s="100"/>
      <c r="C14" s="45"/>
      <c r="D14" s="45"/>
      <c r="E14" s="45"/>
      <c r="F14" s="45"/>
      <c r="G14" s="45"/>
      <c r="H14" s="45"/>
      <c r="I14" s="45"/>
      <c r="J14" s="45"/>
      <c r="K14" s="45"/>
      <c r="L14" s="45"/>
    </row>
    <row r="15" spans="1:12" ht="3.75" customHeight="1" x14ac:dyDescent="0.25">
      <c r="A15" s="107"/>
      <c r="B15" s="100"/>
      <c r="C15" s="45"/>
      <c r="D15" s="45"/>
      <c r="E15" s="45"/>
      <c r="F15" s="45"/>
      <c r="G15" s="45"/>
      <c r="H15" s="45"/>
      <c r="I15" s="45"/>
      <c r="J15" s="45"/>
      <c r="K15" s="45"/>
      <c r="L15" s="45"/>
    </row>
    <row r="16" spans="1:12" x14ac:dyDescent="0.25">
      <c r="A16" s="108" t="s">
        <v>115</v>
      </c>
      <c r="B16" s="109"/>
      <c r="C16" s="1"/>
      <c r="D16" s="1"/>
      <c r="E16" s="1"/>
      <c r="F16" s="1"/>
      <c r="G16" s="1"/>
      <c r="H16" s="1"/>
      <c r="I16" s="1"/>
      <c r="J16" s="1"/>
      <c r="K16" s="1"/>
      <c r="L16" s="1"/>
    </row>
    <row r="17" spans="1:12" ht="45" x14ac:dyDescent="0.25">
      <c r="A17" s="103"/>
      <c r="B17" s="120" t="s">
        <v>1</v>
      </c>
      <c r="C17" s="64" t="s">
        <v>2</v>
      </c>
      <c r="D17" s="64" t="s">
        <v>3</v>
      </c>
      <c r="E17" s="64" t="s">
        <v>4</v>
      </c>
      <c r="F17" s="64" t="s">
        <v>5</v>
      </c>
      <c r="G17" s="64" t="s">
        <v>6</v>
      </c>
      <c r="H17" s="64" t="s">
        <v>7</v>
      </c>
      <c r="I17" s="64" t="s">
        <v>50</v>
      </c>
      <c r="J17" s="64" t="s">
        <v>8</v>
      </c>
      <c r="K17" s="64" t="s">
        <v>9</v>
      </c>
      <c r="L17" s="97" t="s">
        <v>10</v>
      </c>
    </row>
    <row r="18" spans="1:12" x14ac:dyDescent="0.25">
      <c r="A18" s="104" t="s">
        <v>10</v>
      </c>
      <c r="B18" s="110">
        <v>157.91329399099999</v>
      </c>
      <c r="C18" s="54">
        <v>7.7129023587000001</v>
      </c>
      <c r="D18" s="54">
        <v>27.256215843</v>
      </c>
      <c r="E18" s="54">
        <v>14.219031751999999</v>
      </c>
      <c r="F18" s="54">
        <v>42.174552990000002</v>
      </c>
      <c r="G18" s="54">
        <v>1.7101503435999998</v>
      </c>
      <c r="H18" s="54">
        <v>33.063787683999998</v>
      </c>
      <c r="I18" s="54">
        <v>8.1743778360000005E-2</v>
      </c>
      <c r="J18" s="54">
        <v>4.1728980694000004</v>
      </c>
      <c r="K18" s="54">
        <v>0.1006564522</v>
      </c>
      <c r="L18" s="55">
        <v>288.40523326225997</v>
      </c>
    </row>
    <row r="19" spans="1:12" x14ac:dyDescent="0.25">
      <c r="A19" s="106" t="s">
        <v>145</v>
      </c>
      <c r="B19" s="136">
        <v>0.54753962750531038</v>
      </c>
      <c r="C19" s="136">
        <v>2.674328156759315E-2</v>
      </c>
      <c r="D19" s="136">
        <v>9.4506661806010597E-2</v>
      </c>
      <c r="E19" s="136">
        <v>4.9302266783314536E-2</v>
      </c>
      <c r="F19" s="136">
        <v>0.14623366057872039</v>
      </c>
      <c r="G19" s="136">
        <v>5.9296786131647012E-3</v>
      </c>
      <c r="H19" s="136">
        <v>0.11464350805983328</v>
      </c>
      <c r="I19" s="136">
        <v>2.8343375546749068E-4</v>
      </c>
      <c r="J19" s="136">
        <v>1.4468870839127231E-2</v>
      </c>
      <c r="K19" s="136">
        <v>3.4901049145827574E-4</v>
      </c>
      <c r="L19" s="87"/>
    </row>
    <row r="20" spans="1:12" x14ac:dyDescent="0.25">
      <c r="A20" s="100"/>
      <c r="B20" s="100"/>
      <c r="C20" s="45"/>
      <c r="D20" s="45"/>
      <c r="E20" s="45"/>
      <c r="F20" s="45"/>
      <c r="G20" s="45"/>
      <c r="H20" s="45"/>
      <c r="I20" s="45"/>
      <c r="J20" s="45"/>
      <c r="K20" s="45"/>
      <c r="L20" s="45"/>
    </row>
    <row r="21" spans="1:12" ht="15.75" x14ac:dyDescent="0.25">
      <c r="A21" s="107" t="s">
        <v>183</v>
      </c>
      <c r="B21" s="100"/>
      <c r="C21" s="45"/>
      <c r="D21" s="45"/>
      <c r="E21" s="45"/>
      <c r="F21" s="45"/>
      <c r="G21" s="45"/>
      <c r="H21" s="45"/>
      <c r="I21" s="45"/>
      <c r="J21" s="45"/>
      <c r="K21" s="45"/>
      <c r="L21" s="45"/>
    </row>
    <row r="22" spans="1:12" ht="3.75" customHeight="1" x14ac:dyDescent="0.25">
      <c r="A22" s="107"/>
      <c r="B22" s="100"/>
      <c r="C22" s="45"/>
      <c r="D22" s="45"/>
      <c r="E22" s="45"/>
      <c r="F22" s="45"/>
      <c r="G22" s="45"/>
      <c r="H22" s="45"/>
      <c r="I22" s="45"/>
      <c r="J22" s="45"/>
      <c r="K22" s="45"/>
      <c r="L22" s="45"/>
    </row>
    <row r="23" spans="1:12" x14ac:dyDescent="0.25">
      <c r="A23" s="108" t="s">
        <v>116</v>
      </c>
      <c r="B23" s="109"/>
      <c r="C23" s="1"/>
      <c r="D23" s="1"/>
      <c r="E23" s="1"/>
      <c r="F23" s="1"/>
      <c r="G23" s="1"/>
      <c r="H23" s="1"/>
      <c r="I23" s="1"/>
      <c r="J23" s="1"/>
      <c r="K23" s="1"/>
      <c r="L23" s="1"/>
    </row>
    <row r="24" spans="1:12" x14ac:dyDescent="0.25">
      <c r="A24" s="100"/>
      <c r="B24" s="137"/>
      <c r="C24" s="138"/>
      <c r="D24" s="138"/>
      <c r="E24" s="138"/>
      <c r="F24" s="138"/>
      <c r="G24" s="138"/>
      <c r="H24" s="138"/>
      <c r="I24" s="45"/>
      <c r="J24" s="45"/>
      <c r="K24" s="45"/>
      <c r="L24" s="45"/>
    </row>
    <row r="25" spans="1:12" x14ac:dyDescent="0.25">
      <c r="A25" s="103"/>
      <c r="B25" s="120" t="s">
        <v>11</v>
      </c>
      <c r="C25" s="64" t="s">
        <v>12</v>
      </c>
      <c r="D25" s="64" t="s">
        <v>13</v>
      </c>
      <c r="E25" s="64" t="s">
        <v>14</v>
      </c>
      <c r="F25" s="64" t="s">
        <v>15</v>
      </c>
      <c r="G25" s="64" t="s">
        <v>16</v>
      </c>
      <c r="H25" s="97" t="s">
        <v>10</v>
      </c>
    </row>
    <row r="26" spans="1:12" x14ac:dyDescent="0.25">
      <c r="A26" s="104" t="s">
        <v>10</v>
      </c>
      <c r="B26" s="110">
        <v>103.945624202</v>
      </c>
      <c r="C26" s="54">
        <v>67.464321699999999</v>
      </c>
      <c r="D26" s="54">
        <v>41.797509429999998</v>
      </c>
      <c r="E26" s="54">
        <v>30.883960800000001</v>
      </c>
      <c r="F26" s="54">
        <v>19.406901999999999</v>
      </c>
      <c r="G26" s="54">
        <v>24.906915130000002</v>
      </c>
      <c r="H26" s="55">
        <v>288.40523326200002</v>
      </c>
    </row>
    <row r="27" spans="1:12" x14ac:dyDescent="0.25">
      <c r="A27" s="106" t="s">
        <v>145</v>
      </c>
      <c r="B27" s="136">
        <v>0.36041518049560223</v>
      </c>
      <c r="C27" s="136">
        <v>0.23392197477468252</v>
      </c>
      <c r="D27" s="136">
        <v>0.1449263210561415</v>
      </c>
      <c r="E27" s="136">
        <v>0.10708529956508678</v>
      </c>
      <c r="F27" s="136">
        <v>6.7290394770229134E-2</v>
      </c>
      <c r="G27" s="136">
        <v>8.6360829338257755E-2</v>
      </c>
      <c r="H27" s="87"/>
    </row>
    <row r="28" spans="1:12" x14ac:dyDescent="0.25">
      <c r="A28" s="98"/>
      <c r="B28" s="98"/>
    </row>
    <row r="29" spans="1:12" x14ac:dyDescent="0.25">
      <c r="A29" s="98"/>
      <c r="B29" s="98"/>
      <c r="L29" s="94" t="s">
        <v>221</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80" orientation="landscape"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4:M90"/>
  <sheetViews>
    <sheetView zoomScale="70" zoomScaleNormal="70" workbookViewId="0">
      <selection activeCell="M37" activeCellId="1" sqref="M15 M37"/>
    </sheetView>
  </sheetViews>
  <sheetFormatPr defaultColWidth="9.140625" defaultRowHeight="15" x14ac:dyDescent="0.25"/>
  <cols>
    <col min="1" max="1" width="33.85546875" style="46" customWidth="1"/>
    <col min="2" max="11" width="12.7109375" style="46" customWidth="1"/>
    <col min="12" max="12" width="2.5703125" style="46" customWidth="1"/>
    <col min="13" max="13" width="9.85546875" style="46" customWidth="1"/>
    <col min="14" max="16384" width="9.140625" style="46"/>
  </cols>
  <sheetData>
    <row r="4" spans="1:13" x14ac:dyDescent="0.25">
      <c r="A4" s="45"/>
      <c r="B4" s="45"/>
      <c r="C4" s="45"/>
      <c r="D4" s="45"/>
      <c r="E4" s="45"/>
      <c r="F4" s="45"/>
      <c r="G4" s="45"/>
      <c r="H4" s="45"/>
      <c r="I4" s="45"/>
      <c r="J4" s="45"/>
      <c r="K4" s="45"/>
    </row>
    <row r="5" spans="1:13" ht="15.75" x14ac:dyDescent="0.25">
      <c r="A5" s="44" t="s">
        <v>184</v>
      </c>
      <c r="B5" s="45"/>
      <c r="C5" s="45"/>
      <c r="D5" s="45"/>
      <c r="E5" s="45"/>
      <c r="F5" s="45"/>
      <c r="G5" s="45"/>
      <c r="H5" s="45"/>
      <c r="I5" s="45"/>
      <c r="J5" s="45"/>
      <c r="K5" s="45"/>
    </row>
    <row r="6" spans="1:13" ht="3.75" customHeight="1" x14ac:dyDescent="0.25">
      <c r="A6" s="44"/>
      <c r="B6" s="45"/>
      <c r="C6" s="45"/>
      <c r="D6" s="45"/>
      <c r="E6" s="45"/>
      <c r="F6" s="45"/>
      <c r="G6" s="45"/>
      <c r="H6" s="45"/>
      <c r="I6" s="45"/>
      <c r="J6" s="45"/>
      <c r="K6" s="45"/>
    </row>
    <row r="7" spans="1:13" x14ac:dyDescent="0.25">
      <c r="A7" s="95" t="s">
        <v>117</v>
      </c>
      <c r="B7" s="95"/>
      <c r="C7" s="61"/>
      <c r="D7" s="96"/>
      <c r="E7" s="96"/>
      <c r="F7" s="96"/>
      <c r="G7" s="96"/>
      <c r="H7" s="96"/>
      <c r="I7" s="96"/>
      <c r="J7" s="57"/>
      <c r="K7" s="57"/>
      <c r="L7" s="57"/>
      <c r="M7" s="57"/>
    </row>
    <row r="8" spans="1:13" x14ac:dyDescent="0.25">
      <c r="A8" s="50"/>
      <c r="B8" s="431" t="s">
        <v>27</v>
      </c>
      <c r="C8" s="431"/>
      <c r="D8" s="431"/>
      <c r="E8" s="431"/>
      <c r="F8" s="431"/>
      <c r="G8" s="431"/>
      <c r="H8" s="431"/>
      <c r="I8" s="431"/>
      <c r="J8" s="431"/>
      <c r="K8" s="431"/>
      <c r="M8" s="45"/>
    </row>
    <row r="9" spans="1:13" x14ac:dyDescent="0.25">
      <c r="A9" s="50"/>
      <c r="B9" s="64" t="s">
        <v>17</v>
      </c>
      <c r="C9" s="64" t="s">
        <v>18</v>
      </c>
      <c r="D9" s="64" t="s">
        <v>19</v>
      </c>
      <c r="E9" s="64" t="s">
        <v>20</v>
      </c>
      <c r="F9" s="64" t="s">
        <v>21</v>
      </c>
      <c r="G9" s="64" t="s">
        <v>22</v>
      </c>
      <c r="H9" s="64" t="s">
        <v>23</v>
      </c>
      <c r="I9" s="64" t="s">
        <v>24</v>
      </c>
      <c r="J9" s="64" t="s">
        <v>25</v>
      </c>
      <c r="K9" s="64" t="s">
        <v>26</v>
      </c>
      <c r="M9" s="45"/>
    </row>
    <row r="10" spans="1:13" x14ac:dyDescent="0.25">
      <c r="B10" s="63"/>
      <c r="C10" s="63"/>
      <c r="D10" s="63"/>
      <c r="E10" s="63"/>
      <c r="F10" s="63"/>
      <c r="G10" s="63"/>
      <c r="H10" s="63"/>
      <c r="I10" s="63"/>
      <c r="J10" s="63"/>
      <c r="K10" s="63"/>
    </row>
    <row r="11" spans="1:13" x14ac:dyDescent="0.25">
      <c r="A11" s="58" t="s">
        <v>1</v>
      </c>
      <c r="B11" s="155">
        <v>52.810908726999997</v>
      </c>
      <c r="C11" s="155">
        <v>48.809194421000001</v>
      </c>
      <c r="D11" s="155">
        <v>37.132862410999998</v>
      </c>
      <c r="E11" s="155">
        <v>11.511819229</v>
      </c>
      <c r="F11" s="155">
        <v>5.5535650595000003</v>
      </c>
      <c r="G11" s="155">
        <v>0.66581363047000008</v>
      </c>
      <c r="H11" s="155">
        <v>0.40668495733999999</v>
      </c>
      <c r="I11" s="155">
        <v>0.29447079051999997</v>
      </c>
      <c r="J11" s="155">
        <v>0.21382129725999999</v>
      </c>
      <c r="K11" s="155">
        <v>0.51415346742000001</v>
      </c>
      <c r="L11" s="139"/>
    </row>
    <row r="12" spans="1:13" x14ac:dyDescent="0.25">
      <c r="A12" s="58" t="s">
        <v>2</v>
      </c>
      <c r="B12" s="155">
        <v>3.0425080106999998</v>
      </c>
      <c r="C12" s="155">
        <v>2.7333847508</v>
      </c>
      <c r="D12" s="155">
        <v>1.5795307655799999</v>
      </c>
      <c r="E12" s="155">
        <v>0.23114704038999997</v>
      </c>
      <c r="F12" s="155">
        <v>7.5519933269999992E-2</v>
      </c>
      <c r="G12" s="155">
        <v>1.550257289E-2</v>
      </c>
      <c r="H12" s="155">
        <v>1.0437962289999998E-2</v>
      </c>
      <c r="I12" s="155">
        <v>7.2887725800000001E-3</v>
      </c>
      <c r="J12" s="155">
        <v>5.11215591E-3</v>
      </c>
      <c r="K12" s="155">
        <v>1.247039436E-2</v>
      </c>
      <c r="L12" s="139"/>
    </row>
    <row r="13" spans="1:13" x14ac:dyDescent="0.25">
      <c r="A13" s="58" t="s">
        <v>3</v>
      </c>
      <c r="B13" s="155">
        <v>18.549071029</v>
      </c>
      <c r="C13" s="155">
        <v>5.4214791868999992</v>
      </c>
      <c r="D13" s="155">
        <v>2.2082419196800003</v>
      </c>
      <c r="E13" s="155">
        <v>0.30190180601</v>
      </c>
      <c r="F13" s="155">
        <v>0.14857849706999998</v>
      </c>
      <c r="G13" s="155">
        <v>4.2522416180000001E-2</v>
      </c>
      <c r="H13" s="155">
        <v>2.2719414140000001E-2</v>
      </c>
      <c r="I13" s="155">
        <v>1.6129639750000001E-2</v>
      </c>
      <c r="J13" s="155">
        <v>3.4524799590000002E-2</v>
      </c>
      <c r="K13" s="155">
        <v>0.51104713479999997</v>
      </c>
      <c r="L13" s="139"/>
    </row>
    <row r="14" spans="1:13" x14ac:dyDescent="0.25">
      <c r="A14" s="58" t="s">
        <v>4</v>
      </c>
      <c r="B14" s="155">
        <v>5.3584788323000003</v>
      </c>
      <c r="C14" s="155">
        <v>3.8563872773000001</v>
      </c>
      <c r="D14" s="155">
        <v>2.7236525348999998</v>
      </c>
      <c r="E14" s="155">
        <v>1.0431992656</v>
      </c>
      <c r="F14" s="155">
        <v>0.71920103342999997</v>
      </c>
      <c r="G14" s="155">
        <v>0.17066670694</v>
      </c>
      <c r="H14" s="155">
        <v>0.11095117926</v>
      </c>
      <c r="I14" s="155">
        <v>8.2773881529999996E-2</v>
      </c>
      <c r="J14" s="155">
        <v>5.909255201E-2</v>
      </c>
      <c r="K14" s="155">
        <v>9.4628488280000006E-2</v>
      </c>
      <c r="L14" s="139"/>
    </row>
    <row r="15" spans="1:13" x14ac:dyDescent="0.25">
      <c r="A15" s="58" t="s">
        <v>5</v>
      </c>
      <c r="B15" s="155">
        <v>12.222618067999999</v>
      </c>
      <c r="C15" s="155">
        <v>12.145272799000001</v>
      </c>
      <c r="D15" s="155">
        <v>10.799916876899999</v>
      </c>
      <c r="E15" s="155">
        <v>4.1508829557000002</v>
      </c>
      <c r="F15" s="155">
        <v>2.117248161</v>
      </c>
      <c r="G15" s="155">
        <v>0.21738793344999999</v>
      </c>
      <c r="H15" s="155">
        <v>0.15304226500000001</v>
      </c>
      <c r="I15" s="155">
        <v>0.11599406540000001</v>
      </c>
      <c r="J15" s="155">
        <v>7.8177491060000007E-2</v>
      </c>
      <c r="K15" s="155">
        <v>0.17401237504999997</v>
      </c>
      <c r="L15" s="139"/>
    </row>
    <row r="16" spans="1:13" ht="30" x14ac:dyDescent="0.25">
      <c r="A16" s="58" t="s">
        <v>6</v>
      </c>
      <c r="B16" s="155">
        <v>0.65286868516999996</v>
      </c>
      <c r="C16" s="155">
        <v>0.60915745189000003</v>
      </c>
      <c r="D16" s="155">
        <v>0.39557388437000002</v>
      </c>
      <c r="E16" s="155">
        <v>4.4656379750000003E-2</v>
      </c>
      <c r="F16" s="155">
        <v>5.80103445E-3</v>
      </c>
      <c r="G16" s="155">
        <v>6.5266231999999995E-4</v>
      </c>
      <c r="H16" s="155">
        <v>3.1326428000000002E-4</v>
      </c>
      <c r="I16" s="155">
        <v>3.1326428000000002E-4</v>
      </c>
      <c r="J16" s="155">
        <v>2.2206242999999999E-4</v>
      </c>
      <c r="K16" s="155">
        <v>5.916546899999999E-4</v>
      </c>
      <c r="L16" s="139"/>
    </row>
    <row r="17" spans="1:13" x14ac:dyDescent="0.25">
      <c r="A17" s="58" t="s">
        <v>7</v>
      </c>
      <c r="B17" s="155">
        <v>11.477617929000001</v>
      </c>
      <c r="C17" s="155">
        <v>11.482950877</v>
      </c>
      <c r="D17" s="155">
        <v>7.8291528648000002</v>
      </c>
      <c r="E17" s="155">
        <v>1.2545093961</v>
      </c>
      <c r="F17" s="155">
        <v>0.44289174070999998</v>
      </c>
      <c r="G17" s="155">
        <v>0.14802089606999999</v>
      </c>
      <c r="H17" s="155">
        <v>0.11306290562</v>
      </c>
      <c r="I17" s="155">
        <v>8.5500318419999999E-2</v>
      </c>
      <c r="J17" s="155">
        <v>7.2359915499999997E-2</v>
      </c>
      <c r="K17" s="155">
        <v>0.15772084054999999</v>
      </c>
      <c r="L17" s="139"/>
    </row>
    <row r="18" spans="1:13" x14ac:dyDescent="0.25">
      <c r="A18" s="58" t="s">
        <v>28</v>
      </c>
      <c r="B18" s="155">
        <v>3.124615025E-2</v>
      </c>
      <c r="C18" s="155">
        <v>2.8036993959999999E-2</v>
      </c>
      <c r="D18" s="155">
        <v>1.7503481600000002E-2</v>
      </c>
      <c r="E18" s="155">
        <v>3.93356564E-3</v>
      </c>
      <c r="F18" s="155">
        <v>1.0205164000000001E-3</v>
      </c>
      <c r="G18" s="155">
        <v>3.0705199999999998E-6</v>
      </c>
      <c r="H18" s="155">
        <v>0</v>
      </c>
      <c r="I18" s="155">
        <v>0</v>
      </c>
      <c r="J18" s="155">
        <v>0</v>
      </c>
      <c r="K18" s="155">
        <v>0</v>
      </c>
      <c r="L18" s="139"/>
    </row>
    <row r="19" spans="1:13" ht="30" x14ac:dyDescent="0.25">
      <c r="A19" s="58" t="s">
        <v>29</v>
      </c>
      <c r="B19" s="155">
        <v>1.9080278592</v>
      </c>
      <c r="C19" s="155">
        <v>1.2854786213</v>
      </c>
      <c r="D19" s="155">
        <v>0.71500503264000015</v>
      </c>
      <c r="E19" s="155">
        <v>0.17922010412</v>
      </c>
      <c r="F19" s="155">
        <v>3.3273797670000001E-2</v>
      </c>
      <c r="G19" s="155">
        <v>1.2635449510000001E-2</v>
      </c>
      <c r="H19" s="155">
        <v>1.093584413E-2</v>
      </c>
      <c r="I19" s="155">
        <v>1.003414641E-2</v>
      </c>
      <c r="J19" s="155">
        <v>6.0381288499999995E-3</v>
      </c>
      <c r="K19" s="155">
        <v>1.2249085600000001E-2</v>
      </c>
      <c r="L19" s="139"/>
    </row>
    <row r="20" spans="1:13" x14ac:dyDescent="0.25">
      <c r="A20" s="58" t="s">
        <v>9</v>
      </c>
      <c r="B20" s="155">
        <v>5.841332455E-2</v>
      </c>
      <c r="C20" s="155">
        <v>2.9427899899999999E-2</v>
      </c>
      <c r="D20" s="155">
        <v>7.5867260400000001E-3</v>
      </c>
      <c r="E20" s="155">
        <v>3.0324725000000002E-3</v>
      </c>
      <c r="F20" s="155">
        <v>2.17706005E-3</v>
      </c>
      <c r="G20" s="155">
        <v>1.8969150000000001E-5</v>
      </c>
      <c r="H20" s="155">
        <v>0</v>
      </c>
      <c r="I20" s="155">
        <v>0</v>
      </c>
      <c r="J20" s="155">
        <v>0</v>
      </c>
      <c r="K20" s="155">
        <v>0</v>
      </c>
      <c r="L20" s="139"/>
    </row>
    <row r="21" spans="1:13" x14ac:dyDescent="0.25">
      <c r="B21" s="111"/>
      <c r="C21" s="111"/>
      <c r="D21" s="111"/>
      <c r="E21" s="111"/>
      <c r="F21" s="111"/>
      <c r="G21" s="111"/>
      <c r="H21" s="111"/>
      <c r="I21" s="111"/>
      <c r="J21" s="111"/>
      <c r="K21" s="111"/>
      <c r="L21" s="139"/>
    </row>
    <row r="22" spans="1:13" x14ac:dyDescent="0.25">
      <c r="A22" s="51" t="s">
        <v>10</v>
      </c>
      <c r="B22" s="113">
        <v>106.11175861517</v>
      </c>
      <c r="C22" s="113">
        <v>86.400770279050008</v>
      </c>
      <c r="D22" s="113">
        <v>63.409026497510006</v>
      </c>
      <c r="E22" s="113">
        <v>18.724302214809999</v>
      </c>
      <c r="F22" s="113">
        <v>9.0992768335500021</v>
      </c>
      <c r="G22" s="113">
        <v>1.2732243075000003</v>
      </c>
      <c r="H22" s="113">
        <v>0.82814779206</v>
      </c>
      <c r="I22" s="113">
        <v>0.61250487888999983</v>
      </c>
      <c r="J22" s="113">
        <v>0.46934840260999999</v>
      </c>
      <c r="K22" s="113">
        <v>1.4768734407499997</v>
      </c>
      <c r="L22" s="139"/>
    </row>
    <row r="27" spans="1:13" ht="15.75" x14ac:dyDescent="0.25">
      <c r="A27" s="44" t="s">
        <v>185</v>
      </c>
      <c r="B27" s="45"/>
      <c r="C27" s="45"/>
      <c r="D27" s="45"/>
      <c r="E27" s="45"/>
      <c r="F27" s="45"/>
      <c r="G27" s="45"/>
      <c r="H27" s="45"/>
      <c r="I27" s="45"/>
      <c r="J27" s="45"/>
      <c r="K27" s="45"/>
    </row>
    <row r="28" spans="1:13" ht="3.75" customHeight="1" x14ac:dyDescent="0.25">
      <c r="A28" s="44"/>
      <c r="B28" s="45"/>
      <c r="C28" s="45"/>
      <c r="D28" s="45"/>
      <c r="E28" s="45"/>
      <c r="F28" s="45"/>
      <c r="G28" s="45"/>
      <c r="H28" s="45"/>
      <c r="I28" s="45"/>
      <c r="J28" s="45"/>
      <c r="K28" s="45"/>
    </row>
    <row r="29" spans="1:13" x14ac:dyDescent="0.25">
      <c r="A29" s="117" t="s">
        <v>234</v>
      </c>
      <c r="B29" s="61"/>
      <c r="C29" s="57"/>
      <c r="D29" s="57"/>
      <c r="E29" s="57"/>
      <c r="F29" s="57"/>
      <c r="G29" s="57"/>
      <c r="H29" s="57"/>
      <c r="I29" s="57"/>
      <c r="J29" s="57"/>
      <c r="K29" s="57"/>
      <c r="L29" s="57"/>
      <c r="M29" s="57"/>
    </row>
    <row r="30" spans="1:13" x14ac:dyDescent="0.25">
      <c r="A30" s="50"/>
      <c r="B30" s="431" t="s">
        <v>27</v>
      </c>
      <c r="C30" s="431"/>
      <c r="D30" s="431"/>
      <c r="E30" s="431"/>
      <c r="F30" s="431"/>
      <c r="G30" s="431"/>
      <c r="H30" s="431"/>
      <c r="I30" s="431"/>
      <c r="J30" s="431"/>
      <c r="K30" s="431"/>
      <c r="M30" s="45"/>
    </row>
    <row r="31" spans="1:13" x14ac:dyDescent="0.25">
      <c r="A31" s="50"/>
      <c r="B31" s="64" t="s">
        <v>17</v>
      </c>
      <c r="C31" s="64" t="s">
        <v>18</v>
      </c>
      <c r="D31" s="64" t="s">
        <v>19</v>
      </c>
      <c r="E31" s="64" t="s">
        <v>20</v>
      </c>
      <c r="F31" s="64" t="s">
        <v>21</v>
      </c>
      <c r="G31" s="64" t="s">
        <v>22</v>
      </c>
      <c r="H31" s="64" t="s">
        <v>23</v>
      </c>
      <c r="I31" s="64" t="s">
        <v>24</v>
      </c>
      <c r="J31" s="64" t="s">
        <v>25</v>
      </c>
      <c r="K31" s="64" t="s">
        <v>26</v>
      </c>
    </row>
    <row r="32" spans="1:13" x14ac:dyDescent="0.25">
      <c r="B32" s="63"/>
      <c r="C32" s="63"/>
      <c r="D32" s="63"/>
      <c r="E32" s="63"/>
      <c r="F32" s="63"/>
      <c r="G32" s="63"/>
      <c r="H32" s="63"/>
      <c r="I32" s="63"/>
      <c r="J32" s="63"/>
      <c r="K32" s="63"/>
    </row>
    <row r="33" spans="1:12" x14ac:dyDescent="0.25">
      <c r="A33" s="58" t="s">
        <v>1</v>
      </c>
      <c r="B33" s="154">
        <v>0.33442978353788089</v>
      </c>
      <c r="C33" s="154">
        <v>0.30908857125058298</v>
      </c>
      <c r="D33" s="154">
        <v>0.23514715875176129</v>
      </c>
      <c r="E33" s="154">
        <v>7.2899620659498246E-2</v>
      </c>
      <c r="F33" s="154">
        <v>3.5168445411782427E-2</v>
      </c>
      <c r="G33" s="154">
        <v>4.2163241209445803E-3</v>
      </c>
      <c r="H33" s="154">
        <v>2.5753687169899724E-3</v>
      </c>
      <c r="I33" s="154">
        <v>1.86476251035392E-3</v>
      </c>
      <c r="J33" s="154">
        <v>1.3540424105955885E-3</v>
      </c>
      <c r="K33" s="154">
        <v>3.2559226296102646E-3</v>
      </c>
      <c r="L33" s="140"/>
    </row>
    <row r="34" spans="1:12" x14ac:dyDescent="0.25">
      <c r="A34" s="58" t="s">
        <v>2</v>
      </c>
      <c r="B34" s="154">
        <v>0.39446992444296908</v>
      </c>
      <c r="C34" s="154">
        <v>0.35439120368119137</v>
      </c>
      <c r="D34" s="154">
        <v>0.20479071199235208</v>
      </c>
      <c r="E34" s="154">
        <v>2.9968879370963764E-2</v>
      </c>
      <c r="F34" s="154">
        <v>9.7913768069590075E-3</v>
      </c>
      <c r="G34" s="154">
        <v>2.0099532146122287E-3</v>
      </c>
      <c r="H34" s="154">
        <v>1.3533118668527489E-3</v>
      </c>
      <c r="I34" s="154">
        <v>9.450103529071984E-4</v>
      </c>
      <c r="J34" s="154">
        <v>6.6280573410697912E-4</v>
      </c>
      <c r="K34" s="154">
        <v>1.6168225370855975E-3</v>
      </c>
      <c r="L34" s="140"/>
    </row>
    <row r="35" spans="1:12" x14ac:dyDescent="0.25">
      <c r="A35" s="58" t="s">
        <v>3</v>
      </c>
      <c r="B35" s="154">
        <v>0.68054461909767083</v>
      </c>
      <c r="C35" s="154">
        <v>0.19890799288150218</v>
      </c>
      <c r="D35" s="154">
        <v>8.1017920183421355E-2</v>
      </c>
      <c r="E35" s="154">
        <v>1.1076438774467878E-2</v>
      </c>
      <c r="F35" s="154">
        <v>5.4511784733868003E-3</v>
      </c>
      <c r="G35" s="154">
        <v>1.5600997741120214E-3</v>
      </c>
      <c r="H35" s="154">
        <v>8.3354983211049189E-4</v>
      </c>
      <c r="I35" s="154">
        <v>5.9177839810332434E-4</v>
      </c>
      <c r="J35" s="154">
        <v>1.2666761882396357E-3</v>
      </c>
      <c r="K35" s="154">
        <v>1.8749746396985564E-2</v>
      </c>
      <c r="L35" s="140"/>
    </row>
    <row r="36" spans="1:12" x14ac:dyDescent="0.25">
      <c r="A36" s="58" t="s">
        <v>4</v>
      </c>
      <c r="B36" s="154">
        <v>0.37685258222423462</v>
      </c>
      <c r="C36" s="154">
        <v>0.27121307165515113</v>
      </c>
      <c r="D36" s="154">
        <v>0.19154978921846047</v>
      </c>
      <c r="E36" s="154">
        <v>7.3366406646238891E-2</v>
      </c>
      <c r="F36" s="154">
        <v>5.05801693108675E-2</v>
      </c>
      <c r="G36" s="154">
        <v>1.2002695396006539E-2</v>
      </c>
      <c r="H36" s="154">
        <v>7.8030052396433625E-3</v>
      </c>
      <c r="I36" s="154">
        <v>5.8213444470982985E-3</v>
      </c>
      <c r="J36" s="154">
        <v>4.1558773510410353E-3</v>
      </c>
      <c r="K36" s="154">
        <v>6.6550585112579589E-3</v>
      </c>
      <c r="L36" s="140"/>
    </row>
    <row r="37" spans="1:12" x14ac:dyDescent="0.25">
      <c r="A37" s="58" t="s">
        <v>5</v>
      </c>
      <c r="B37" s="154">
        <v>0.28981025763890866</v>
      </c>
      <c r="C37" s="154">
        <v>0.28797632548040275</v>
      </c>
      <c r="D37" s="154">
        <v>0.25607661755934585</v>
      </c>
      <c r="E37" s="154">
        <v>9.8421504470458734E-2</v>
      </c>
      <c r="F37" s="154">
        <v>5.0202029680644321E-2</v>
      </c>
      <c r="G37" s="154">
        <v>5.1544810326420833E-3</v>
      </c>
      <c r="H37" s="154">
        <v>3.6287821481891156E-3</v>
      </c>
      <c r="I37" s="154">
        <v>2.7503330130366327E-3</v>
      </c>
      <c r="J37" s="154">
        <v>1.8536649594720921E-3</v>
      </c>
      <c r="K37" s="154">
        <v>4.1260040168997038E-3</v>
      </c>
      <c r="L37" s="140"/>
    </row>
    <row r="38" spans="1:12" ht="30" x14ac:dyDescent="0.25">
      <c r="A38" s="58" t="s">
        <v>6</v>
      </c>
      <c r="B38" s="154">
        <v>0.38176098820891252</v>
      </c>
      <c r="C38" s="154">
        <v>0.35620111071462296</v>
      </c>
      <c r="D38" s="154">
        <v>0.23130942015913461</v>
      </c>
      <c r="E38" s="154">
        <v>2.6112546137441617E-2</v>
      </c>
      <c r="F38" s="154">
        <v>3.3921195710118722E-3</v>
      </c>
      <c r="G38" s="154">
        <v>3.8164031743235263E-4</v>
      </c>
      <c r="H38" s="154">
        <v>1.8317938020294693E-4</v>
      </c>
      <c r="I38" s="154">
        <v>1.8317938020294693E-4</v>
      </c>
      <c r="J38" s="154">
        <v>1.2984965376122769E-4</v>
      </c>
      <c r="K38" s="154">
        <v>3.4596647727716247E-4</v>
      </c>
      <c r="L38" s="140"/>
    </row>
    <row r="39" spans="1:12" x14ac:dyDescent="0.25">
      <c r="A39" s="58" t="s">
        <v>7</v>
      </c>
      <c r="B39" s="154">
        <v>0.34713560463110549</v>
      </c>
      <c r="C39" s="154">
        <v>0.34729689734357405</v>
      </c>
      <c r="D39" s="154">
        <v>0.23678935213593477</v>
      </c>
      <c r="E39" s="154">
        <v>3.794209568783917E-2</v>
      </c>
      <c r="F39" s="154">
        <v>1.339506970423119E-2</v>
      </c>
      <c r="G39" s="154">
        <v>4.4768281688022955E-3</v>
      </c>
      <c r="H39" s="154">
        <v>3.4195388229975566E-3</v>
      </c>
      <c r="I39" s="154">
        <v>2.5859202592801991E-3</v>
      </c>
      <c r="J39" s="154">
        <v>2.1884944396591091E-3</v>
      </c>
      <c r="K39" s="154">
        <v>4.7701988065759413E-3</v>
      </c>
      <c r="L39" s="140"/>
    </row>
    <row r="40" spans="1:12" x14ac:dyDescent="0.25">
      <c r="A40" s="58" t="s">
        <v>28</v>
      </c>
      <c r="B40" s="154">
        <v>0.38224499617046509</v>
      </c>
      <c r="C40" s="154">
        <v>0.34298627392894754</v>
      </c>
      <c r="D40" s="154">
        <v>0.21412616285943281</v>
      </c>
      <c r="E40" s="154">
        <v>4.8120673137903545E-2</v>
      </c>
      <c r="F40" s="154">
        <v>1.2484331166841806E-2</v>
      </c>
      <c r="G40" s="154">
        <v>3.7562736409146482E-5</v>
      </c>
      <c r="H40" s="154">
        <v>0</v>
      </c>
      <c r="I40" s="154">
        <v>0</v>
      </c>
      <c r="J40" s="154">
        <v>0</v>
      </c>
      <c r="K40" s="154">
        <v>0</v>
      </c>
      <c r="L40" s="140"/>
    </row>
    <row r="41" spans="1:12" ht="30" x14ac:dyDescent="0.25">
      <c r="A41" s="58" t="s">
        <v>29</v>
      </c>
      <c r="B41" s="154">
        <v>0.4572428627427817</v>
      </c>
      <c r="C41" s="154">
        <v>0.30805416281725545</v>
      </c>
      <c r="D41" s="154">
        <v>0.17134495517108733</v>
      </c>
      <c r="E41" s="154">
        <v>4.2948593792150956E-2</v>
      </c>
      <c r="F41" s="154">
        <v>7.9737863509676057E-3</v>
      </c>
      <c r="G41" s="154">
        <v>3.027979428149787E-3</v>
      </c>
      <c r="H41" s="154">
        <v>2.620683263297105E-3</v>
      </c>
      <c r="I41" s="154">
        <v>2.4045989724763689E-3</v>
      </c>
      <c r="J41" s="154">
        <v>1.4469869020368338E-3</v>
      </c>
      <c r="K41" s="154">
        <v>2.935390559797013E-3</v>
      </c>
      <c r="L41" s="140"/>
    </row>
    <row r="42" spans="1:12" x14ac:dyDescent="0.25">
      <c r="A42" s="58" t="s">
        <v>9</v>
      </c>
      <c r="B42" s="154">
        <v>0.58032369787620264</v>
      </c>
      <c r="C42" s="154">
        <v>0.29235979671180579</v>
      </c>
      <c r="D42" s="154">
        <v>7.5372476129788771E-2</v>
      </c>
      <c r="E42" s="154">
        <v>3.0126955937964894E-2</v>
      </c>
      <c r="F42" s="154">
        <v>2.1628618957188778E-2</v>
      </c>
      <c r="G42" s="154">
        <v>1.8845438704906533E-4</v>
      </c>
      <c r="H42" s="154">
        <v>0</v>
      </c>
      <c r="I42" s="154">
        <v>0</v>
      </c>
      <c r="J42" s="154">
        <v>0</v>
      </c>
      <c r="K42" s="154">
        <v>0</v>
      </c>
      <c r="L42" s="140"/>
    </row>
    <row r="43" spans="1:12" x14ac:dyDescent="0.25">
      <c r="B43" s="114"/>
      <c r="C43" s="114"/>
      <c r="D43" s="114"/>
      <c r="E43" s="114"/>
      <c r="F43" s="114"/>
      <c r="G43" s="114"/>
      <c r="H43" s="114"/>
      <c r="I43" s="114"/>
      <c r="J43" s="114"/>
      <c r="K43" s="114"/>
      <c r="L43" s="140"/>
    </row>
    <row r="44" spans="1:12" x14ac:dyDescent="0.25">
      <c r="A44" s="51" t="s">
        <v>10</v>
      </c>
      <c r="B44" s="116">
        <v>0.36792591249136658</v>
      </c>
      <c r="C44" s="116">
        <v>0.29958114595163982</v>
      </c>
      <c r="D44" s="116">
        <v>0.21986087346732863</v>
      </c>
      <c r="E44" s="116">
        <v>6.4923586867810093E-2</v>
      </c>
      <c r="F44" s="116">
        <v>3.1550318039086943E-2</v>
      </c>
      <c r="G44" s="116">
        <v>4.4147059784584025E-3</v>
      </c>
      <c r="H44" s="116">
        <v>2.8714728324917777E-3</v>
      </c>
      <c r="I44" s="116">
        <v>2.1237647873531677E-3</v>
      </c>
      <c r="J44" s="116">
        <v>1.6273921152595242E-3</v>
      </c>
      <c r="K44" s="116">
        <v>5.1208274692049532E-3</v>
      </c>
      <c r="L44" s="140"/>
    </row>
    <row r="49" spans="1:13" ht="15.75" x14ac:dyDescent="0.25">
      <c r="A49" s="44" t="s">
        <v>186</v>
      </c>
      <c r="B49" s="45"/>
      <c r="C49" s="45"/>
      <c r="D49" s="45"/>
      <c r="E49" s="45"/>
      <c r="F49" s="45"/>
      <c r="G49" s="45"/>
      <c r="H49" s="45"/>
      <c r="I49" s="45"/>
      <c r="J49" s="45"/>
      <c r="K49" s="45"/>
    </row>
    <row r="50" spans="1:13" ht="3.75" customHeight="1" x14ac:dyDescent="0.25">
      <c r="A50" s="44"/>
      <c r="B50" s="45"/>
      <c r="C50" s="45"/>
      <c r="D50" s="45"/>
      <c r="E50" s="45"/>
      <c r="F50" s="45"/>
      <c r="G50" s="45"/>
      <c r="H50" s="45"/>
      <c r="I50" s="45"/>
      <c r="J50" s="45"/>
      <c r="K50" s="45"/>
    </row>
    <row r="51" spans="1:13" x14ac:dyDescent="0.25">
      <c r="A51" s="117" t="s">
        <v>1030</v>
      </c>
      <c r="B51" s="61"/>
      <c r="C51" s="61"/>
      <c r="D51" s="57"/>
      <c r="E51" s="57"/>
      <c r="F51" s="57"/>
      <c r="G51" s="57"/>
      <c r="H51" s="57"/>
      <c r="I51" s="57"/>
      <c r="J51" s="57"/>
      <c r="K51" s="57"/>
      <c r="L51" s="57"/>
      <c r="M51" s="57"/>
    </row>
    <row r="52" spans="1:13" x14ac:dyDescent="0.25">
      <c r="A52" s="50"/>
      <c r="B52" s="431" t="s">
        <v>27</v>
      </c>
      <c r="C52" s="431"/>
      <c r="D52" s="431"/>
      <c r="E52" s="431"/>
      <c r="F52" s="431"/>
      <c r="G52" s="431"/>
      <c r="H52" s="431"/>
      <c r="I52" s="431"/>
      <c r="J52" s="431"/>
      <c r="K52" s="431"/>
      <c r="M52" s="50"/>
    </row>
    <row r="53" spans="1:13" x14ac:dyDescent="0.25">
      <c r="A53" s="50"/>
      <c r="B53" s="64" t="s">
        <v>17</v>
      </c>
      <c r="C53" s="64" t="s">
        <v>18</v>
      </c>
      <c r="D53" s="64" t="s">
        <v>19</v>
      </c>
      <c r="E53" s="64" t="s">
        <v>20</v>
      </c>
      <c r="F53" s="64" t="s">
        <v>21</v>
      </c>
      <c r="G53" s="64" t="s">
        <v>22</v>
      </c>
      <c r="H53" s="64" t="s">
        <v>23</v>
      </c>
      <c r="I53" s="64" t="s">
        <v>24</v>
      </c>
      <c r="J53" s="64" t="s">
        <v>25</v>
      </c>
      <c r="K53" s="64" t="s">
        <v>26</v>
      </c>
      <c r="M53" s="64" t="s">
        <v>144</v>
      </c>
    </row>
    <row r="54" spans="1:13" x14ac:dyDescent="0.25">
      <c r="B54" s="112"/>
      <c r="C54" s="112"/>
      <c r="D54" s="112"/>
      <c r="E54" s="112"/>
      <c r="F54" s="112"/>
      <c r="G54" s="112"/>
      <c r="H54" s="112"/>
      <c r="I54" s="112"/>
      <c r="J54" s="112"/>
      <c r="K54" s="112"/>
      <c r="L54" s="98"/>
      <c r="M54" s="98"/>
    </row>
    <row r="55" spans="1:13" x14ac:dyDescent="0.25">
      <c r="A55" s="58" t="s">
        <v>1</v>
      </c>
      <c r="B55" s="155">
        <v>3.2316884361999998</v>
      </c>
      <c r="C55" s="155">
        <v>17.627459699999999</v>
      </c>
      <c r="D55" s="155">
        <v>43.566384141999997</v>
      </c>
      <c r="E55" s="155">
        <v>32.881287628999999</v>
      </c>
      <c r="F55" s="155">
        <v>42.025517321000002</v>
      </c>
      <c r="G55" s="155">
        <v>9.7930525195999998</v>
      </c>
      <c r="H55" s="155">
        <v>2.0786725269000002</v>
      </c>
      <c r="I55" s="155">
        <v>1.6468368056</v>
      </c>
      <c r="J55" s="155">
        <v>1.2744752485999999</v>
      </c>
      <c r="K55" s="155">
        <v>3.7879196620999998</v>
      </c>
      <c r="L55" s="139"/>
      <c r="M55" s="158">
        <v>0.6227721600918853</v>
      </c>
    </row>
    <row r="56" spans="1:13" x14ac:dyDescent="0.25">
      <c r="A56" s="58" t="s">
        <v>2</v>
      </c>
      <c r="B56" s="155">
        <v>0.12780454026999999</v>
      </c>
      <c r="C56" s="155">
        <v>1.1581301305999998</v>
      </c>
      <c r="D56" s="155">
        <v>4.2078594927999999</v>
      </c>
      <c r="E56" s="155">
        <v>1.1699228223</v>
      </c>
      <c r="F56" s="155">
        <v>0.71936687259999998</v>
      </c>
      <c r="G56" s="155">
        <v>9.8528082390000007E-2</v>
      </c>
      <c r="H56" s="155">
        <v>5.3557866329999995E-2</v>
      </c>
      <c r="I56" s="155">
        <v>5.1281649219999996E-2</v>
      </c>
      <c r="J56" s="155">
        <v>3.6572505130000002E-2</v>
      </c>
      <c r="K56" s="155">
        <v>8.9878397079999992E-2</v>
      </c>
      <c r="L56" s="139"/>
      <c r="M56" s="158">
        <v>0.53933808144320128</v>
      </c>
    </row>
    <row r="57" spans="1:13" x14ac:dyDescent="0.25">
      <c r="A57" s="58" t="s">
        <v>3</v>
      </c>
      <c r="B57" s="155">
        <v>15.390544460999999</v>
      </c>
      <c r="C57" s="155">
        <v>4.6503586144</v>
      </c>
      <c r="D57" s="155">
        <v>5.3040826566999995</v>
      </c>
      <c r="E57" s="155">
        <v>0.88296302963999995</v>
      </c>
      <c r="F57" s="155">
        <v>0.32678807870999999</v>
      </c>
      <c r="G57" s="155">
        <v>7.5382356250000004E-2</v>
      </c>
      <c r="H57" s="155">
        <v>4.1639545880000003E-2</v>
      </c>
      <c r="I57" s="155">
        <v>1.0111913109999999E-2</v>
      </c>
      <c r="J57" s="155">
        <v>6.1497980999999993E-3</v>
      </c>
      <c r="K57" s="155">
        <v>0.56819538924000002</v>
      </c>
      <c r="L57" s="139"/>
      <c r="M57" s="158">
        <v>0.36996893817120924</v>
      </c>
    </row>
    <row r="58" spans="1:13" x14ac:dyDescent="0.25">
      <c r="A58" s="58" t="s">
        <v>4</v>
      </c>
      <c r="B58" s="155">
        <v>1.7020339005</v>
      </c>
      <c r="C58" s="155">
        <v>2.8593060299999999</v>
      </c>
      <c r="D58" s="155">
        <v>2.9170748870000001</v>
      </c>
      <c r="E58" s="155">
        <v>2.1098576279999999</v>
      </c>
      <c r="F58" s="155">
        <v>2.0758969615999998</v>
      </c>
      <c r="G58" s="155">
        <v>0.95327086875</v>
      </c>
      <c r="H58" s="155">
        <v>0.45351276892000003</v>
      </c>
      <c r="I58" s="155">
        <v>0.23027826080000002</v>
      </c>
      <c r="J58" s="155">
        <v>0.28385437991000001</v>
      </c>
      <c r="K58" s="155">
        <v>0.63394606607000004</v>
      </c>
      <c r="L58" s="139"/>
      <c r="M58" s="158">
        <v>0.5521748846222001</v>
      </c>
    </row>
    <row r="59" spans="1:13" x14ac:dyDescent="0.25">
      <c r="A59" s="58" t="s">
        <v>5</v>
      </c>
      <c r="B59" s="155">
        <v>0.8819986836799999</v>
      </c>
      <c r="C59" s="155">
        <v>3.9070818248000001</v>
      </c>
      <c r="D59" s="155">
        <v>10.188351291</v>
      </c>
      <c r="E59" s="155">
        <v>9.6481542768999997</v>
      </c>
      <c r="F59" s="155">
        <v>12.032575108</v>
      </c>
      <c r="G59" s="155">
        <v>2.8226803253000003</v>
      </c>
      <c r="H59" s="155">
        <v>0.58528359875000002</v>
      </c>
      <c r="I59" s="155">
        <v>0.47119564691000004</v>
      </c>
      <c r="J59" s="155">
        <v>0.43712126539999996</v>
      </c>
      <c r="K59" s="155">
        <v>1.200110969</v>
      </c>
      <c r="L59" s="139"/>
      <c r="M59" s="158">
        <v>0.64616221453400158</v>
      </c>
    </row>
    <row r="60" spans="1:13" ht="30" x14ac:dyDescent="0.25">
      <c r="A60" s="58" t="s">
        <v>6</v>
      </c>
      <c r="B60" s="155">
        <v>6.2846318989999997E-2</v>
      </c>
      <c r="C60" s="155">
        <v>0.21115987302</v>
      </c>
      <c r="D60" s="155">
        <v>1.0032227817000001</v>
      </c>
      <c r="E60" s="155">
        <v>0.29926019082999999</v>
      </c>
      <c r="F60" s="155">
        <v>0.12566331638</v>
      </c>
      <c r="G60" s="155">
        <v>3.1711603199999997E-3</v>
      </c>
      <c r="H60" s="155">
        <v>0</v>
      </c>
      <c r="I60" s="155">
        <v>0</v>
      </c>
      <c r="J60" s="155">
        <v>1.7089109900000001E-3</v>
      </c>
      <c r="K60" s="155">
        <v>3.1177914000000001E-3</v>
      </c>
      <c r="L60" s="139"/>
      <c r="M60" s="158">
        <v>0.52872567772409274</v>
      </c>
    </row>
    <row r="61" spans="1:13" x14ac:dyDescent="0.25">
      <c r="A61" s="58" t="s">
        <v>7</v>
      </c>
      <c r="B61" s="155">
        <v>1.0983875153</v>
      </c>
      <c r="C61" s="155">
        <v>4.8458324818999996</v>
      </c>
      <c r="D61" s="155">
        <v>14.90668114</v>
      </c>
      <c r="E61" s="155">
        <v>7.3761219967000002</v>
      </c>
      <c r="F61" s="155">
        <v>2.0842820345000002</v>
      </c>
      <c r="G61" s="155">
        <v>0.37096210386</v>
      </c>
      <c r="H61" s="155">
        <v>0.58591569597000004</v>
      </c>
      <c r="I61" s="155">
        <v>0.21806953954</v>
      </c>
      <c r="J61" s="155">
        <v>0.22493362703</v>
      </c>
      <c r="K61" s="155">
        <v>1.3526015490999999</v>
      </c>
      <c r="L61" s="139"/>
      <c r="M61" s="158">
        <v>0.55545626757963062</v>
      </c>
    </row>
    <row r="62" spans="1:13" x14ac:dyDescent="0.25">
      <c r="A62" s="58" t="s">
        <v>28</v>
      </c>
      <c r="B62" s="155">
        <v>0</v>
      </c>
      <c r="C62" s="155">
        <v>7.6297739699999999E-3</v>
      </c>
      <c r="D62" s="155">
        <v>3.4731606700000001E-2</v>
      </c>
      <c r="E62" s="155">
        <v>2.791459567E-2</v>
      </c>
      <c r="F62" s="155">
        <v>8.9673764699999998E-3</v>
      </c>
      <c r="G62" s="155">
        <v>2.5004255499999997E-3</v>
      </c>
      <c r="H62" s="155">
        <v>0</v>
      </c>
      <c r="I62" s="155">
        <v>0</v>
      </c>
      <c r="J62" s="155">
        <v>0</v>
      </c>
      <c r="K62" s="155">
        <v>0</v>
      </c>
      <c r="L62" s="139"/>
      <c r="M62" s="158">
        <v>0.55209161082874125</v>
      </c>
    </row>
    <row r="63" spans="1:13" ht="30" x14ac:dyDescent="0.25">
      <c r="A63" s="58" t="s">
        <v>29</v>
      </c>
      <c r="B63" s="155">
        <v>0.42591662833999999</v>
      </c>
      <c r="C63" s="155">
        <v>1.0538770488</v>
      </c>
      <c r="D63" s="155">
        <v>1.4615824207999999</v>
      </c>
      <c r="E63" s="155">
        <v>0.66915056945000007</v>
      </c>
      <c r="F63" s="155">
        <v>0.22188529743999999</v>
      </c>
      <c r="G63" s="155">
        <v>7.6046261609999999E-2</v>
      </c>
      <c r="H63" s="155">
        <v>2.3300866510000001E-2</v>
      </c>
      <c r="I63" s="155">
        <v>7.0020870750000005E-2</v>
      </c>
      <c r="J63" s="155">
        <v>8.7289146420000005E-2</v>
      </c>
      <c r="K63" s="155">
        <v>8.3828959299999992E-2</v>
      </c>
      <c r="L63" s="139"/>
      <c r="M63" s="158">
        <v>0.48959602876035685</v>
      </c>
    </row>
    <row r="64" spans="1:13" x14ac:dyDescent="0.25">
      <c r="A64" s="58" t="s">
        <v>9</v>
      </c>
      <c r="B64" s="155">
        <v>7.42537666E-3</v>
      </c>
      <c r="C64" s="155">
        <v>5.2926072170000005E-2</v>
      </c>
      <c r="D64" s="155">
        <v>2.087884286E-2</v>
      </c>
      <c r="E64" s="155">
        <v>1.8285256399999999E-3</v>
      </c>
      <c r="F64" s="155">
        <v>1.090973856E-2</v>
      </c>
      <c r="G64" s="155">
        <v>6.6878963099999992E-3</v>
      </c>
      <c r="H64" s="155">
        <v>0</v>
      </c>
      <c r="I64" s="155">
        <v>0</v>
      </c>
      <c r="J64" s="155">
        <v>0</v>
      </c>
      <c r="K64" s="155">
        <v>0</v>
      </c>
      <c r="L64" s="139"/>
      <c r="M64" s="158">
        <v>0.41330705623657976</v>
      </c>
    </row>
    <row r="65" spans="1:13" x14ac:dyDescent="0.25">
      <c r="B65" s="111"/>
      <c r="C65" s="111"/>
      <c r="D65" s="111"/>
      <c r="E65" s="111"/>
      <c r="F65" s="111"/>
      <c r="G65" s="111"/>
      <c r="H65" s="111"/>
      <c r="I65" s="111"/>
      <c r="J65" s="111"/>
      <c r="K65" s="111"/>
      <c r="L65" s="139"/>
      <c r="M65" s="159"/>
    </row>
    <row r="66" spans="1:13" x14ac:dyDescent="0.25">
      <c r="A66" s="51" t="s">
        <v>10</v>
      </c>
      <c r="B66" s="113">
        <v>22.928645860939998</v>
      </c>
      <c r="C66" s="113">
        <v>36.373761549660003</v>
      </c>
      <c r="D66" s="113">
        <v>83.610849261560006</v>
      </c>
      <c r="E66" s="113">
        <v>55.066461264129998</v>
      </c>
      <c r="F66" s="113">
        <v>59.631852105260002</v>
      </c>
      <c r="G66" s="113">
        <v>14.20228199994</v>
      </c>
      <c r="H66" s="113">
        <v>3.82188286926</v>
      </c>
      <c r="I66" s="113">
        <v>2.6977946859300004</v>
      </c>
      <c r="J66" s="113">
        <v>2.3521048815799999</v>
      </c>
      <c r="K66" s="113">
        <v>7.7195987832899995</v>
      </c>
      <c r="L66" s="139"/>
      <c r="M66" s="160">
        <v>0.5862940355156141</v>
      </c>
    </row>
    <row r="67" spans="1:13" x14ac:dyDescent="0.25">
      <c r="B67" s="98"/>
      <c r="C67" s="98"/>
      <c r="D67" s="98"/>
      <c r="E67" s="98"/>
      <c r="F67" s="98"/>
      <c r="G67" s="98"/>
      <c r="H67" s="98"/>
      <c r="I67" s="98"/>
      <c r="J67" s="98"/>
      <c r="K67" s="98"/>
      <c r="L67" s="98"/>
      <c r="M67" s="98"/>
    </row>
    <row r="71" spans="1:13" ht="15.75" x14ac:dyDescent="0.25">
      <c r="A71" s="44" t="s">
        <v>187</v>
      </c>
      <c r="B71" s="45"/>
      <c r="C71" s="45"/>
      <c r="D71" s="45"/>
      <c r="E71" s="45"/>
      <c r="F71" s="45"/>
      <c r="G71" s="45"/>
      <c r="H71" s="45"/>
      <c r="I71" s="45"/>
      <c r="J71" s="45"/>
      <c r="K71" s="45"/>
    </row>
    <row r="72" spans="1:13" ht="3.75" customHeight="1" x14ac:dyDescent="0.25">
      <c r="A72" s="44"/>
      <c r="B72" s="45"/>
      <c r="C72" s="45"/>
      <c r="D72" s="45"/>
      <c r="E72" s="45"/>
      <c r="F72" s="45"/>
      <c r="G72" s="45"/>
      <c r="H72" s="45"/>
      <c r="I72" s="45"/>
      <c r="J72" s="45"/>
      <c r="K72" s="45"/>
    </row>
    <row r="73" spans="1:13" x14ac:dyDescent="0.25">
      <c r="A73" s="117" t="s">
        <v>1032</v>
      </c>
      <c r="B73" s="118"/>
      <c r="C73" s="118"/>
      <c r="D73" s="119"/>
      <c r="E73" s="119"/>
      <c r="F73" s="119"/>
      <c r="G73" s="119"/>
      <c r="H73" s="119"/>
      <c r="I73" s="119"/>
      <c r="J73" s="119"/>
      <c r="K73" s="119"/>
      <c r="L73" s="57"/>
      <c r="M73" s="119"/>
    </row>
    <row r="74" spans="1:13" x14ac:dyDescent="0.25">
      <c r="A74" s="103"/>
      <c r="B74" s="432" t="s">
        <v>27</v>
      </c>
      <c r="C74" s="432"/>
      <c r="D74" s="432"/>
      <c r="E74" s="432"/>
      <c r="F74" s="432"/>
      <c r="G74" s="432"/>
      <c r="H74" s="432"/>
      <c r="I74" s="432"/>
      <c r="J74" s="432"/>
      <c r="K74" s="432"/>
      <c r="L74" s="98"/>
      <c r="M74" s="103"/>
    </row>
    <row r="75" spans="1:13" x14ac:dyDescent="0.25">
      <c r="A75" s="103"/>
      <c r="B75" s="120" t="s">
        <v>17</v>
      </c>
      <c r="C75" s="120" t="s">
        <v>18</v>
      </c>
      <c r="D75" s="120" t="s">
        <v>19</v>
      </c>
      <c r="E75" s="120" t="s">
        <v>20</v>
      </c>
      <c r="F75" s="120" t="s">
        <v>21</v>
      </c>
      <c r="G75" s="120" t="s">
        <v>22</v>
      </c>
      <c r="H75" s="120" t="s">
        <v>23</v>
      </c>
      <c r="I75" s="120" t="s">
        <v>24</v>
      </c>
      <c r="J75" s="120" t="s">
        <v>25</v>
      </c>
      <c r="K75" s="120" t="s">
        <v>26</v>
      </c>
      <c r="L75" s="98"/>
      <c r="M75" s="120" t="s">
        <v>144</v>
      </c>
    </row>
    <row r="76" spans="1:13" x14ac:dyDescent="0.25">
      <c r="A76" s="98"/>
      <c r="B76" s="112"/>
      <c r="C76" s="112"/>
      <c r="D76" s="112"/>
      <c r="E76" s="112"/>
      <c r="F76" s="112"/>
      <c r="G76" s="112"/>
      <c r="H76" s="112"/>
      <c r="I76" s="112"/>
      <c r="J76" s="112"/>
      <c r="K76" s="112"/>
      <c r="L76" s="98"/>
      <c r="M76" s="98"/>
    </row>
    <row r="77" spans="1:13" x14ac:dyDescent="0.25">
      <c r="A77" s="121" t="s">
        <v>1</v>
      </c>
      <c r="B77" s="154">
        <v>2.0464954878239603E-2</v>
      </c>
      <c r="C77" s="154">
        <v>0.11162745867998072</v>
      </c>
      <c r="D77" s="154">
        <v>0.27588800816530995</v>
      </c>
      <c r="E77" s="154">
        <v>0.20822368274373412</v>
      </c>
      <c r="F77" s="154">
        <v>0.26613033177178341</v>
      </c>
      <c r="G77" s="154">
        <v>6.2015377376385669E-2</v>
      </c>
      <c r="H77" s="154">
        <v>1.3163378930075834E-2</v>
      </c>
      <c r="I77" s="154">
        <v>1.0428740760064562E-2</v>
      </c>
      <c r="J77" s="154">
        <v>8.0707280330219473E-3</v>
      </c>
      <c r="K77" s="154">
        <v>2.3987338661404189E-2</v>
      </c>
      <c r="L77" s="98"/>
      <c r="M77" s="114">
        <v>0.6227721600918853</v>
      </c>
    </row>
    <row r="78" spans="1:13" x14ac:dyDescent="0.25">
      <c r="A78" s="121" t="s">
        <v>2</v>
      </c>
      <c r="B78" s="154">
        <v>1.6570226657350022E-2</v>
      </c>
      <c r="C78" s="154">
        <v>0.15015490625142547</v>
      </c>
      <c r="D78" s="154">
        <v>0.54556109971270517</v>
      </c>
      <c r="E78" s="154">
        <v>0.15168386268721745</v>
      </c>
      <c r="F78" s="154">
        <v>9.3267986439203809E-2</v>
      </c>
      <c r="G78" s="154">
        <v>1.2774449592066573E-2</v>
      </c>
      <c r="H78" s="154">
        <v>6.9439315887940573E-3</v>
      </c>
      <c r="I78" s="154">
        <v>6.6488134861479673E-3</v>
      </c>
      <c r="J78" s="154">
        <v>4.7417306001095831E-3</v>
      </c>
      <c r="K78" s="154">
        <v>1.1652992984980019E-2</v>
      </c>
      <c r="L78" s="98"/>
      <c r="M78" s="114">
        <v>0.53933808144320128</v>
      </c>
    </row>
    <row r="79" spans="1:13" x14ac:dyDescent="0.25">
      <c r="A79" s="121" t="s">
        <v>3</v>
      </c>
      <c r="B79" s="154">
        <v>0.56466182061497339</v>
      </c>
      <c r="C79" s="154">
        <v>0.17061644364653053</v>
      </c>
      <c r="D79" s="154">
        <v>0.19460084581243761</v>
      </c>
      <c r="E79" s="154">
        <v>3.2394923591926014E-2</v>
      </c>
      <c r="F79" s="154">
        <v>1.1989488217733159E-2</v>
      </c>
      <c r="G79" s="154">
        <v>2.7656941331889585E-3</v>
      </c>
      <c r="H79" s="154">
        <v>1.5277082526717713E-3</v>
      </c>
      <c r="I79" s="154">
        <v>3.709947546730275E-4</v>
      </c>
      <c r="J79" s="154">
        <v>2.2562919722301201E-4</v>
      </c>
      <c r="K79" s="154">
        <v>2.0846451778642628E-2</v>
      </c>
      <c r="L79" s="98"/>
      <c r="M79" s="114">
        <v>0.36996893817120924</v>
      </c>
    </row>
    <row r="80" spans="1:13" x14ac:dyDescent="0.25">
      <c r="A80" s="121" t="s">
        <v>4</v>
      </c>
      <c r="B80" s="154">
        <v>0.11970111117548236</v>
      </c>
      <c r="C80" s="154">
        <v>0.20109006576262203</v>
      </c>
      <c r="D80" s="154">
        <v>0.20515284992468025</v>
      </c>
      <c r="E80" s="154">
        <v>0.14838265114430221</v>
      </c>
      <c r="F80" s="154">
        <v>0.14599425599944307</v>
      </c>
      <c r="G80" s="154">
        <v>6.7041897465774006E-2</v>
      </c>
      <c r="H80" s="154">
        <v>3.1894771517797842E-2</v>
      </c>
      <c r="I80" s="154">
        <v>1.6195073252783031E-2</v>
      </c>
      <c r="J80" s="154">
        <v>1.9962989384214393E-2</v>
      </c>
      <c r="K80" s="154">
        <v>4.4584334372900908E-2</v>
      </c>
      <c r="L80" s="98"/>
      <c r="M80" s="114">
        <v>0.5521748846222001</v>
      </c>
    </row>
    <row r="81" spans="1:13" x14ac:dyDescent="0.25">
      <c r="A81" s="121" t="s">
        <v>5</v>
      </c>
      <c r="B81" s="154">
        <v>2.0913053515814805E-2</v>
      </c>
      <c r="C81" s="154">
        <v>9.2640740632164945E-2</v>
      </c>
      <c r="D81" s="154">
        <v>0.24157579793385286</v>
      </c>
      <c r="E81" s="154">
        <v>0.22876719711165999</v>
      </c>
      <c r="F81" s="154">
        <v>0.28530415274175447</v>
      </c>
      <c r="G81" s="154">
        <v>6.6928517914266614E-2</v>
      </c>
      <c r="H81" s="154">
        <v>1.3877647947860519E-2</v>
      </c>
      <c r="I81" s="154">
        <v>1.1172510756062548E-2</v>
      </c>
      <c r="J81" s="154">
        <v>1.0364573763386193E-2</v>
      </c>
      <c r="K81" s="154">
        <v>2.8455807683177025E-2</v>
      </c>
      <c r="L81" s="98"/>
      <c r="M81" s="114">
        <v>0.64616221453400158</v>
      </c>
    </row>
    <row r="82" spans="1:13" ht="30" x14ac:dyDescent="0.25">
      <c r="A82" s="121" t="s">
        <v>6</v>
      </c>
      <c r="B82" s="154">
        <v>3.674900234595814E-2</v>
      </c>
      <c r="C82" s="154">
        <v>0.12347444995495993</v>
      </c>
      <c r="D82" s="154">
        <v>0.58662841278067912</v>
      </c>
      <c r="E82" s="154">
        <v>0.17499057433440862</v>
      </c>
      <c r="F82" s="154">
        <v>7.3480859064861195E-2</v>
      </c>
      <c r="G82" s="154">
        <v>1.8543166873088068E-3</v>
      </c>
      <c r="H82" s="154">
        <v>0</v>
      </c>
      <c r="I82" s="154">
        <v>0</v>
      </c>
      <c r="J82" s="154">
        <v>9.9927529551152236E-4</v>
      </c>
      <c r="K82" s="154">
        <v>1.8231095363125279E-3</v>
      </c>
      <c r="L82" s="98"/>
      <c r="M82" s="114">
        <v>0.52872567772409274</v>
      </c>
    </row>
    <row r="83" spans="1:13" x14ac:dyDescent="0.25">
      <c r="A83" s="121" t="s">
        <v>7</v>
      </c>
      <c r="B83" s="154">
        <v>3.3220256729232699E-2</v>
      </c>
      <c r="C83" s="154">
        <v>0.14656011368774963</v>
      </c>
      <c r="D83" s="154">
        <v>0.45084614268977491</v>
      </c>
      <c r="E83" s="154">
        <v>0.22308762889533409</v>
      </c>
      <c r="F83" s="154">
        <v>6.3038211303144673E-2</v>
      </c>
      <c r="G83" s="154">
        <v>1.1219588856742974E-2</v>
      </c>
      <c r="H83" s="154">
        <v>1.7720767553056373E-2</v>
      </c>
      <c r="I83" s="154">
        <v>6.5954191826058176E-3</v>
      </c>
      <c r="J83" s="154">
        <v>6.803020548656882E-3</v>
      </c>
      <c r="K83" s="154">
        <v>4.0908850553702067E-2</v>
      </c>
      <c r="L83" s="98"/>
      <c r="M83" s="114">
        <v>0.55545626757963062</v>
      </c>
    </row>
    <row r="84" spans="1:13" x14ac:dyDescent="0.25">
      <c r="A84" s="121" t="s">
        <v>28</v>
      </c>
      <c r="B84" s="154">
        <v>0</v>
      </c>
      <c r="C84" s="154">
        <v>9.3337671968115266E-2</v>
      </c>
      <c r="D84" s="154">
        <v>0.42488379417748262</v>
      </c>
      <c r="E84" s="154">
        <v>0.34148893322576773</v>
      </c>
      <c r="F84" s="154">
        <v>0.10970102740428304</v>
      </c>
      <c r="G84" s="154">
        <v>3.0588573224351254E-2</v>
      </c>
      <c r="H84" s="154">
        <v>0</v>
      </c>
      <c r="I84" s="154">
        <v>0</v>
      </c>
      <c r="J84" s="154">
        <v>0</v>
      </c>
      <c r="K84" s="154">
        <v>0</v>
      </c>
      <c r="L84" s="98"/>
      <c r="M84" s="114">
        <v>0.55209161082874125</v>
      </c>
    </row>
    <row r="85" spans="1:13" ht="30" x14ac:dyDescent="0.25">
      <c r="A85" s="121" t="s">
        <v>29</v>
      </c>
      <c r="B85" s="154">
        <v>0.10206734534476636</v>
      </c>
      <c r="C85" s="154">
        <v>0.25255278975613238</v>
      </c>
      <c r="D85" s="154">
        <v>0.35025596036261392</v>
      </c>
      <c r="E85" s="154">
        <v>0.16035631791576607</v>
      </c>
      <c r="F85" s="154">
        <v>5.3172949290573084E-2</v>
      </c>
      <c r="G85" s="154">
        <v>1.8223848353087095E-2</v>
      </c>
      <c r="H85" s="154">
        <v>5.5838570993991801E-3</v>
      </c>
      <c r="I85" s="154">
        <v>1.6779914003442781E-2</v>
      </c>
      <c r="J85" s="154">
        <v>2.0918111338418699E-2</v>
      </c>
      <c r="K85" s="154">
        <v>2.0088906535800321E-2</v>
      </c>
      <c r="L85" s="98"/>
      <c r="M85" s="114">
        <v>0.48959602876035685</v>
      </c>
    </row>
    <row r="86" spans="1:13" x14ac:dyDescent="0.25">
      <c r="A86" s="121" t="s">
        <v>9</v>
      </c>
      <c r="B86" s="154">
        <v>7.3769505061097321E-2</v>
      </c>
      <c r="C86" s="154">
        <v>0.52580903671071377</v>
      </c>
      <c r="D86" s="154">
        <v>0.2074267709983921</v>
      </c>
      <c r="E86" s="154">
        <v>1.816600525882632E-2</v>
      </c>
      <c r="F86" s="154">
        <v>0.10838588407947086</v>
      </c>
      <c r="G86" s="154">
        <v>6.6442797891499691E-2</v>
      </c>
      <c r="H86" s="154">
        <v>0</v>
      </c>
      <c r="I86" s="154">
        <v>0</v>
      </c>
      <c r="J86" s="154">
        <v>0</v>
      </c>
      <c r="K86" s="154">
        <v>0</v>
      </c>
      <c r="L86" s="98"/>
      <c r="M86" s="114">
        <v>0.41330705623657976</v>
      </c>
    </row>
    <row r="87" spans="1:13" x14ac:dyDescent="0.25">
      <c r="A87" s="98"/>
      <c r="B87" s="115"/>
      <c r="C87" s="115"/>
      <c r="D87" s="115"/>
      <c r="E87" s="115"/>
      <c r="F87" s="115"/>
      <c r="G87" s="115"/>
      <c r="H87" s="115"/>
      <c r="I87" s="115"/>
      <c r="J87" s="115"/>
      <c r="K87" s="115"/>
      <c r="L87" s="98"/>
      <c r="M87" s="114"/>
    </row>
    <row r="88" spans="1:13" x14ac:dyDescent="0.25">
      <c r="A88" s="104" t="s">
        <v>10</v>
      </c>
      <c r="B88" s="116">
        <v>7.9501490321940135E-2</v>
      </c>
      <c r="C88" s="116">
        <v>0.12612032430310735</v>
      </c>
      <c r="D88" s="116">
        <v>0.2899075315520877</v>
      </c>
      <c r="E88" s="116">
        <v>0.19093433444805469</v>
      </c>
      <c r="F88" s="116">
        <v>0.20676411253321766</v>
      </c>
      <c r="G88" s="116">
        <v>4.9244189640137999E-2</v>
      </c>
      <c r="H88" s="116">
        <v>1.3251780579841273E-2</v>
      </c>
      <c r="I88" s="116">
        <v>9.3541807664891258E-3</v>
      </c>
      <c r="J88" s="116">
        <v>8.1555554834433774E-3</v>
      </c>
      <c r="K88" s="116">
        <v>2.6766500371680921E-2</v>
      </c>
      <c r="L88" s="98"/>
      <c r="M88" s="116">
        <v>0.5862940355156141</v>
      </c>
    </row>
    <row r="90" spans="1:13" x14ac:dyDescent="0.25">
      <c r="M90" s="94" t="s">
        <v>221</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6"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4:H24"/>
  <sheetViews>
    <sheetView zoomScale="85" zoomScaleNormal="85" workbookViewId="0">
      <selection activeCell="M37" activeCellId="1" sqref="M15 M37"/>
    </sheetView>
  </sheetViews>
  <sheetFormatPr defaultColWidth="9.140625" defaultRowHeight="15" x14ac:dyDescent="0.25"/>
  <cols>
    <col min="1" max="1" width="30.28515625" style="46" customWidth="1"/>
    <col min="2" max="7" width="27.42578125" style="46" customWidth="1"/>
    <col min="8" max="8" width="25.7109375" style="46" customWidth="1"/>
    <col min="9" max="16384" width="9.140625" style="46"/>
  </cols>
  <sheetData>
    <row r="4" spans="1:8" x14ac:dyDescent="0.25">
      <c r="A4" s="45"/>
      <c r="B4" s="45"/>
      <c r="C4" s="45"/>
      <c r="D4" s="45"/>
      <c r="E4" s="45"/>
      <c r="F4" s="45"/>
      <c r="G4" s="45"/>
      <c r="H4" s="45"/>
    </row>
    <row r="5" spans="1:8" ht="15.75" x14ac:dyDescent="0.25">
      <c r="A5" s="122" t="s">
        <v>227</v>
      </c>
      <c r="B5" s="45"/>
      <c r="C5" s="45"/>
      <c r="D5" s="45"/>
      <c r="E5" s="45"/>
      <c r="F5" s="45"/>
      <c r="G5" s="45"/>
      <c r="H5" s="45"/>
    </row>
    <row r="6" spans="1:8" ht="3.75" customHeight="1" x14ac:dyDescent="0.25">
      <c r="A6" s="44"/>
      <c r="B6" s="45"/>
      <c r="C6" s="45"/>
      <c r="D6" s="45"/>
      <c r="E6" s="45"/>
      <c r="F6" s="45"/>
      <c r="G6" s="45"/>
      <c r="H6" s="45"/>
    </row>
    <row r="7" spans="1:8" x14ac:dyDescent="0.25">
      <c r="A7" s="65" t="s">
        <v>118</v>
      </c>
      <c r="B7" s="65"/>
      <c r="C7" s="66"/>
      <c r="D7" s="66"/>
      <c r="E7" s="66"/>
      <c r="F7" s="66"/>
      <c r="G7" s="66"/>
      <c r="H7" s="66"/>
    </row>
    <row r="8" spans="1:8" x14ac:dyDescent="0.25">
      <c r="A8" s="50"/>
      <c r="B8" s="50"/>
      <c r="C8" s="50"/>
      <c r="D8" s="50"/>
      <c r="E8" s="50"/>
      <c r="F8" s="50"/>
      <c r="G8" s="50"/>
      <c r="H8" s="50"/>
    </row>
    <row r="9" spans="1:8" ht="30" x14ac:dyDescent="0.25">
      <c r="A9" s="50"/>
      <c r="B9" s="64" t="s">
        <v>30</v>
      </c>
      <c r="C9" s="64" t="s">
        <v>31</v>
      </c>
      <c r="D9" s="64" t="s">
        <v>32</v>
      </c>
      <c r="E9" s="64" t="s">
        <v>33</v>
      </c>
      <c r="F9" s="64" t="s">
        <v>34</v>
      </c>
      <c r="G9" s="64" t="s">
        <v>214</v>
      </c>
      <c r="H9" s="64" t="s">
        <v>10</v>
      </c>
    </row>
    <row r="11" spans="1:8" x14ac:dyDescent="0.25">
      <c r="A11" s="58" t="s">
        <v>1</v>
      </c>
      <c r="B11" s="62">
        <v>66.686978005</v>
      </c>
      <c r="C11" s="62">
        <v>21.755322200999998</v>
      </c>
      <c r="D11" s="62">
        <v>10.322362218</v>
      </c>
      <c r="E11" s="62">
        <v>38.463326260000002</v>
      </c>
      <c r="F11" s="62">
        <v>19.371172104999999</v>
      </c>
      <c r="G11" s="62">
        <v>1.3141332015999998</v>
      </c>
      <c r="H11" s="62">
        <v>157.91329399059998</v>
      </c>
    </row>
    <row r="12" spans="1:8" x14ac:dyDescent="0.25">
      <c r="A12" s="58" t="s">
        <v>2</v>
      </c>
      <c r="B12" s="62">
        <v>1.8678915852</v>
      </c>
      <c r="C12" s="62">
        <v>1.9325202528000001</v>
      </c>
      <c r="D12" s="62">
        <v>1.1356963428</v>
      </c>
      <c r="E12" s="62">
        <v>1.5996390087000001</v>
      </c>
      <c r="F12" s="62">
        <v>1.1771551692</v>
      </c>
      <c r="G12" s="62">
        <v>0</v>
      </c>
      <c r="H12" s="62">
        <v>7.7129023587000001</v>
      </c>
    </row>
    <row r="13" spans="1:8" x14ac:dyDescent="0.25">
      <c r="A13" s="58" t="s">
        <v>3</v>
      </c>
      <c r="B13" s="62">
        <v>15.210089895999999</v>
      </c>
      <c r="C13" s="62">
        <v>2.3944628848000002</v>
      </c>
      <c r="D13" s="62">
        <v>3.6766707516999997</v>
      </c>
      <c r="E13" s="62">
        <v>2.9188351098000003</v>
      </c>
      <c r="F13" s="62">
        <v>3.0561572007</v>
      </c>
      <c r="G13" s="62">
        <v>0</v>
      </c>
      <c r="H13" s="62">
        <v>27.256215843</v>
      </c>
    </row>
    <row r="14" spans="1:8" x14ac:dyDescent="0.25">
      <c r="A14" s="58" t="s">
        <v>4</v>
      </c>
      <c r="B14" s="62">
        <v>11.56652105</v>
      </c>
      <c r="C14" s="62">
        <v>1.1931570755000001</v>
      </c>
      <c r="D14" s="62">
        <v>0.22905545024999999</v>
      </c>
      <c r="E14" s="62">
        <v>0.57413541772999999</v>
      </c>
      <c r="F14" s="62">
        <v>0.65616275827999992</v>
      </c>
      <c r="G14" s="62">
        <v>0</v>
      </c>
      <c r="H14" s="62">
        <v>14.219031751760001</v>
      </c>
    </row>
    <row r="15" spans="1:8" x14ac:dyDescent="0.25">
      <c r="A15" s="58" t="s">
        <v>5</v>
      </c>
      <c r="B15" s="62">
        <v>19.418124127999999</v>
      </c>
      <c r="C15" s="62">
        <v>2.9788220563000003</v>
      </c>
      <c r="D15" s="62">
        <v>2.5011013856999997</v>
      </c>
      <c r="E15" s="62">
        <v>7.8501381831000003</v>
      </c>
      <c r="F15" s="62">
        <v>9.4263672367999991</v>
      </c>
      <c r="G15" s="62">
        <v>0</v>
      </c>
      <c r="H15" s="62">
        <v>42.1745529899</v>
      </c>
    </row>
    <row r="16" spans="1:8" ht="30" x14ac:dyDescent="0.25">
      <c r="A16" s="58" t="s">
        <v>6</v>
      </c>
      <c r="B16" s="62">
        <v>0.54060832551000004</v>
      </c>
      <c r="C16" s="62">
        <v>0.11945435795000001</v>
      </c>
      <c r="D16" s="62">
        <v>0.16425326826</v>
      </c>
      <c r="E16" s="62">
        <v>0.63997587159000002</v>
      </c>
      <c r="F16" s="62">
        <v>0.24585852032</v>
      </c>
      <c r="G16" s="62">
        <v>0</v>
      </c>
      <c r="H16" s="62">
        <v>1.7101503436300001</v>
      </c>
    </row>
    <row r="17" spans="1:8" x14ac:dyDescent="0.25">
      <c r="A17" s="58" t="s">
        <v>7</v>
      </c>
      <c r="B17" s="62">
        <v>16.793696665999999</v>
      </c>
      <c r="C17" s="62">
        <v>2.5568305379000003</v>
      </c>
      <c r="D17" s="62">
        <v>1.7993400790999998</v>
      </c>
      <c r="E17" s="62">
        <v>6.0695248488000004</v>
      </c>
      <c r="F17" s="62">
        <v>5.8443955524</v>
      </c>
      <c r="G17" s="62">
        <v>0</v>
      </c>
      <c r="H17" s="62">
        <v>33.063787684200001</v>
      </c>
    </row>
    <row r="18" spans="1:8" x14ac:dyDescent="0.25">
      <c r="A18" s="58" t="s">
        <v>28</v>
      </c>
      <c r="B18" s="62">
        <v>2.6107499520000001E-2</v>
      </c>
      <c r="C18" s="62">
        <v>0</v>
      </c>
      <c r="D18" s="62">
        <v>1.1394665890000001E-2</v>
      </c>
      <c r="E18" s="62">
        <v>3.7469676340000001E-2</v>
      </c>
      <c r="F18" s="62">
        <v>6.7719366100000003E-3</v>
      </c>
      <c r="G18" s="62">
        <v>0</v>
      </c>
      <c r="H18" s="62">
        <v>8.1743778360000005E-2</v>
      </c>
    </row>
    <row r="19" spans="1:8" ht="30" x14ac:dyDescent="0.25">
      <c r="A19" s="58" t="s">
        <v>29</v>
      </c>
      <c r="B19" s="62">
        <v>2.2008253566999998</v>
      </c>
      <c r="C19" s="62">
        <v>0.49888685100999997</v>
      </c>
      <c r="D19" s="62">
        <v>8.0462404870000004E-2</v>
      </c>
      <c r="E19" s="62">
        <v>0.9344453975</v>
      </c>
      <c r="F19" s="62">
        <v>0.45827805937999999</v>
      </c>
      <c r="G19" s="62">
        <v>0</v>
      </c>
      <c r="H19" s="62">
        <v>4.1728980694600004</v>
      </c>
    </row>
    <row r="20" spans="1:8" x14ac:dyDescent="0.25">
      <c r="A20" s="58" t="s">
        <v>9</v>
      </c>
      <c r="B20" s="62">
        <v>1.7395411949999998E-2</v>
      </c>
      <c r="C20" s="62">
        <v>1.05659819E-2</v>
      </c>
      <c r="D20" s="62">
        <v>3.69439003E-3</v>
      </c>
      <c r="E20" s="62">
        <v>6.0121860310000004E-2</v>
      </c>
      <c r="F20" s="62">
        <v>8.8788080099999993E-3</v>
      </c>
      <c r="G20" s="62">
        <v>0</v>
      </c>
      <c r="H20" s="62">
        <v>0.10065645220000001</v>
      </c>
    </row>
    <row r="21" spans="1:8" x14ac:dyDescent="0.25">
      <c r="B21" s="62"/>
      <c r="C21" s="62"/>
      <c r="D21" s="62"/>
      <c r="E21" s="62"/>
      <c r="F21" s="62"/>
      <c r="G21" s="62"/>
      <c r="H21" s="62"/>
    </row>
    <row r="22" spans="1:8" x14ac:dyDescent="0.25">
      <c r="A22" s="67" t="s">
        <v>10</v>
      </c>
      <c r="B22" s="55">
        <v>134.32823792387998</v>
      </c>
      <c r="C22" s="55">
        <v>33.440022199159998</v>
      </c>
      <c r="D22" s="55">
        <v>19.924030956599996</v>
      </c>
      <c r="E22" s="55">
        <v>59.147611633870007</v>
      </c>
      <c r="F22" s="55">
        <v>40.251197346700003</v>
      </c>
      <c r="G22" s="55">
        <v>1.3141332015999998</v>
      </c>
      <c r="H22" s="55">
        <v>288.40523326181005</v>
      </c>
    </row>
    <row r="24" spans="1:8" x14ac:dyDescent="0.25">
      <c r="H24" s="94" t="s">
        <v>221</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pageSetUpPr fitToPage="1"/>
  </sheetPr>
  <dimension ref="A4:L62"/>
  <sheetViews>
    <sheetView zoomScale="85" zoomScaleNormal="85" workbookViewId="0">
      <selection activeCell="M37" activeCellId="1" sqref="M15 M37"/>
    </sheetView>
  </sheetViews>
  <sheetFormatPr defaultColWidth="9.140625" defaultRowHeight="15" x14ac:dyDescent="0.25"/>
  <cols>
    <col min="1" max="1" width="26.28515625" style="46" customWidth="1"/>
    <col min="2" max="10" width="14.7109375" style="46" customWidth="1"/>
    <col min="11" max="11" width="10.7109375" style="46" customWidth="1"/>
    <col min="12" max="12" width="11.5703125" style="46" customWidth="1"/>
    <col min="13" max="16384" width="9.140625" style="46"/>
  </cols>
  <sheetData>
    <row r="4" spans="1:12" x14ac:dyDescent="0.25">
      <c r="A4" s="45"/>
      <c r="B4" s="45"/>
      <c r="C4" s="45"/>
      <c r="D4" s="45"/>
      <c r="E4" s="45"/>
      <c r="F4" s="45"/>
      <c r="G4" s="45"/>
      <c r="H4" s="45"/>
      <c r="I4" s="45"/>
      <c r="J4" s="45"/>
      <c r="K4" s="45"/>
      <c r="L4" s="45"/>
    </row>
    <row r="5" spans="1:12" ht="15.75" x14ac:dyDescent="0.25">
      <c r="A5" s="44" t="s">
        <v>223</v>
      </c>
      <c r="B5" s="45"/>
      <c r="C5" s="45"/>
      <c r="D5" s="45"/>
      <c r="E5" s="45"/>
      <c r="F5" s="45"/>
      <c r="G5" s="45"/>
      <c r="H5" s="45"/>
      <c r="I5" s="45"/>
      <c r="J5" s="45"/>
      <c r="K5" s="45"/>
      <c r="L5" s="45"/>
    </row>
    <row r="6" spans="1:12" x14ac:dyDescent="0.25">
      <c r="A6" s="65" t="s">
        <v>119</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50</v>
      </c>
      <c r="J8" s="64" t="s">
        <v>8</v>
      </c>
      <c r="K8" s="64" t="s">
        <v>9</v>
      </c>
      <c r="L8" s="97" t="s">
        <v>10</v>
      </c>
    </row>
    <row r="9" spans="1:12" x14ac:dyDescent="0.25">
      <c r="A9" s="98" t="s">
        <v>35</v>
      </c>
      <c r="B9" s="62">
        <v>0</v>
      </c>
      <c r="C9" s="62">
        <v>0</v>
      </c>
      <c r="D9" s="62">
        <v>0</v>
      </c>
      <c r="E9" s="62">
        <v>0</v>
      </c>
      <c r="F9" s="62">
        <v>0</v>
      </c>
      <c r="G9" s="62">
        <v>0</v>
      </c>
      <c r="H9" s="62">
        <v>0</v>
      </c>
      <c r="I9" s="62">
        <v>0</v>
      </c>
      <c r="J9" s="62">
        <v>0</v>
      </c>
      <c r="K9" s="62">
        <v>0</v>
      </c>
      <c r="L9" s="62">
        <v>0</v>
      </c>
    </row>
    <row r="10" spans="1:12" x14ac:dyDescent="0.25">
      <c r="A10" s="98" t="s">
        <v>213</v>
      </c>
      <c r="B10" s="62">
        <v>13.835076058</v>
      </c>
      <c r="C10" s="62">
        <v>0.38386689688999998</v>
      </c>
      <c r="D10" s="62">
        <v>4.7476999999999998E-2</v>
      </c>
      <c r="E10" s="62">
        <v>2.4672259899000002</v>
      </c>
      <c r="F10" s="62">
        <v>3.8727636329999999</v>
      </c>
      <c r="G10" s="62">
        <v>0</v>
      </c>
      <c r="H10" s="62">
        <v>1.163573</v>
      </c>
      <c r="I10" s="62">
        <v>2.4429999999999999E-3</v>
      </c>
      <c r="J10" s="62">
        <v>0.35193820232</v>
      </c>
      <c r="K10" s="62">
        <v>3.1849999999999999E-3</v>
      </c>
      <c r="L10" s="62">
        <v>22.127548780110001</v>
      </c>
    </row>
    <row r="11" spans="1:12" ht="30" customHeight="1" x14ac:dyDescent="0.25">
      <c r="A11" s="121" t="s">
        <v>217</v>
      </c>
      <c r="B11" s="62">
        <v>45.445010291999999</v>
      </c>
      <c r="C11" s="62">
        <v>2.5064523216299999</v>
      </c>
      <c r="D11" s="62">
        <v>0.15329379207000002</v>
      </c>
      <c r="E11" s="62">
        <v>4.7850558368500007</v>
      </c>
      <c r="F11" s="62">
        <v>15.9616765892</v>
      </c>
      <c r="G11" s="62">
        <v>8.9844834040000002E-2</v>
      </c>
      <c r="H11" s="62">
        <v>11.783240725199999</v>
      </c>
      <c r="I11" s="62">
        <v>2.3479126480000001E-2</v>
      </c>
      <c r="J11" s="62">
        <v>6.3174748549999993E-2</v>
      </c>
      <c r="K11" s="62">
        <v>6.1558288269999997E-2</v>
      </c>
      <c r="L11" s="62">
        <v>80.872786554290002</v>
      </c>
    </row>
    <row r="12" spans="1:12" x14ac:dyDescent="0.25">
      <c r="A12" s="125" t="s">
        <v>235</v>
      </c>
      <c r="B12" s="62">
        <v>21.094047665000002</v>
      </c>
      <c r="C12" s="62">
        <v>1.3857587389000001</v>
      </c>
      <c r="D12" s="62">
        <v>0</v>
      </c>
      <c r="E12" s="62">
        <v>6.0288412669999999E-2</v>
      </c>
      <c r="F12" s="62">
        <v>1.9775071075999999</v>
      </c>
      <c r="G12" s="62">
        <v>7.8009956E-3</v>
      </c>
      <c r="H12" s="62">
        <v>2.4038232170999998</v>
      </c>
      <c r="I12" s="62">
        <v>0</v>
      </c>
      <c r="J12" s="62">
        <v>0</v>
      </c>
      <c r="K12" s="62">
        <v>2.0128361590000001E-2</v>
      </c>
      <c r="L12" s="62">
        <v>26.949354498460007</v>
      </c>
    </row>
    <row r="13" spans="1:12" x14ac:dyDescent="0.25">
      <c r="A13" s="125" t="s">
        <v>236</v>
      </c>
      <c r="B13" s="62">
        <v>11.665774011</v>
      </c>
      <c r="C13" s="62">
        <v>0.49952886681999997</v>
      </c>
      <c r="D13" s="62">
        <v>0</v>
      </c>
      <c r="E13" s="62">
        <v>0.11321868448</v>
      </c>
      <c r="F13" s="62">
        <v>1.4377440854000001</v>
      </c>
      <c r="G13" s="62">
        <v>0</v>
      </c>
      <c r="H13" s="62">
        <v>2.8111244906999997</v>
      </c>
      <c r="I13" s="62">
        <v>5.4444909400000003E-3</v>
      </c>
      <c r="J13" s="62">
        <v>0</v>
      </c>
      <c r="K13" s="62">
        <v>4.2788802800000003E-3</v>
      </c>
      <c r="L13" s="62">
        <v>16.537113509620003</v>
      </c>
    </row>
    <row r="14" spans="1:12" x14ac:dyDescent="0.25">
      <c r="A14" s="126" t="s">
        <v>215</v>
      </c>
      <c r="B14" s="62">
        <v>12.097940781</v>
      </c>
      <c r="C14" s="62">
        <v>0.59593167497999999</v>
      </c>
      <c r="D14" s="62">
        <v>8.1825906430000012E-2</v>
      </c>
      <c r="E14" s="62">
        <v>1.0860624349000001</v>
      </c>
      <c r="F14" s="62">
        <v>7.3040837151</v>
      </c>
      <c r="G14" s="62">
        <v>8.2043838440000003E-2</v>
      </c>
      <c r="H14" s="62">
        <v>4.6430829571000007</v>
      </c>
      <c r="I14" s="62">
        <v>1.803463554E-2</v>
      </c>
      <c r="J14" s="62">
        <v>4.0719114869999996E-2</v>
      </c>
      <c r="K14" s="62">
        <v>3.7151046399999998E-2</v>
      </c>
      <c r="L14" s="62">
        <v>25.986876104760007</v>
      </c>
    </row>
    <row r="15" spans="1:12" x14ac:dyDescent="0.25">
      <c r="A15" s="126" t="s">
        <v>216</v>
      </c>
      <c r="B15" s="62">
        <v>0.587247835</v>
      </c>
      <c r="C15" s="62">
        <v>2.5233040929999999E-2</v>
      </c>
      <c r="D15" s="62">
        <v>7.1467885640000006E-2</v>
      </c>
      <c r="E15" s="62">
        <v>3.5254863048000002</v>
      </c>
      <c r="F15" s="62">
        <v>5.2423416811000001</v>
      </c>
      <c r="G15" s="62">
        <v>0</v>
      </c>
      <c r="H15" s="62">
        <v>1.9252100603</v>
      </c>
      <c r="I15" s="62">
        <v>0</v>
      </c>
      <c r="J15" s="62">
        <v>2.245563368E-2</v>
      </c>
      <c r="K15" s="62">
        <v>0</v>
      </c>
      <c r="L15" s="62">
        <v>11.399442441449999</v>
      </c>
    </row>
    <row r="16" spans="1:12" x14ac:dyDescent="0.25">
      <c r="A16" s="98" t="s">
        <v>36</v>
      </c>
      <c r="B16" s="62">
        <v>1.8857128793</v>
      </c>
      <c r="C16" s="62">
        <v>0.126779</v>
      </c>
      <c r="D16" s="62">
        <v>0</v>
      </c>
      <c r="E16" s="62">
        <v>0</v>
      </c>
      <c r="F16" s="62">
        <v>0</v>
      </c>
      <c r="G16" s="62">
        <v>0</v>
      </c>
      <c r="H16" s="62">
        <v>0</v>
      </c>
      <c r="I16" s="62">
        <v>0</v>
      </c>
      <c r="J16" s="62">
        <v>0</v>
      </c>
      <c r="K16" s="62">
        <v>4.4000000000000002E-4</v>
      </c>
      <c r="L16" s="62">
        <v>2.0129318793000004</v>
      </c>
    </row>
    <row r="17" spans="1:12" x14ac:dyDescent="0.25">
      <c r="A17" s="98" t="s">
        <v>37</v>
      </c>
      <c r="B17" s="62">
        <v>9.3573554467000015</v>
      </c>
      <c r="C17" s="62">
        <v>0.65404802976999998</v>
      </c>
      <c r="D17" s="62">
        <v>0.21515908318999999</v>
      </c>
      <c r="E17" s="62">
        <v>1.2690091170000001E-2</v>
      </c>
      <c r="F17" s="62">
        <v>9.9916633533999999</v>
      </c>
      <c r="G17" s="62">
        <v>6.794186126E-2</v>
      </c>
      <c r="H17" s="62">
        <v>7.2236991141999995</v>
      </c>
      <c r="I17" s="62">
        <v>9.9190000000000007E-3</v>
      </c>
      <c r="J17" s="62">
        <v>0.88324082194000009</v>
      </c>
      <c r="K17" s="62">
        <v>2.467E-3</v>
      </c>
      <c r="L17" s="62">
        <v>28.418183801630001</v>
      </c>
    </row>
    <row r="18" spans="1:12" x14ac:dyDescent="0.25">
      <c r="A18" s="46" t="s">
        <v>38</v>
      </c>
      <c r="B18" s="62">
        <v>4.6829864121</v>
      </c>
      <c r="C18" s="62">
        <v>0.182729</v>
      </c>
      <c r="D18" s="62">
        <v>0</v>
      </c>
      <c r="E18" s="62">
        <v>1.2904000000000001E-2</v>
      </c>
      <c r="F18" s="62">
        <v>0.6433968122999999</v>
      </c>
      <c r="G18" s="62">
        <v>0</v>
      </c>
      <c r="H18" s="62">
        <v>0</v>
      </c>
      <c r="I18" s="62">
        <v>0</v>
      </c>
      <c r="J18" s="62">
        <v>0</v>
      </c>
      <c r="K18" s="62">
        <v>6.2500000000000001E-4</v>
      </c>
      <c r="L18" s="62">
        <v>5.5226412244</v>
      </c>
    </row>
    <row r="19" spans="1:12" x14ac:dyDescent="0.25">
      <c r="A19" s="46" t="s">
        <v>9</v>
      </c>
      <c r="B19" s="62">
        <v>0</v>
      </c>
      <c r="C19" s="62">
        <v>0</v>
      </c>
      <c r="D19" s="62">
        <v>0</v>
      </c>
      <c r="E19" s="62">
        <v>0</v>
      </c>
      <c r="F19" s="62">
        <v>0</v>
      </c>
      <c r="G19" s="62">
        <v>0</v>
      </c>
      <c r="H19" s="62">
        <v>0</v>
      </c>
      <c r="I19" s="62">
        <v>0</v>
      </c>
      <c r="J19" s="62">
        <v>0</v>
      </c>
      <c r="K19" s="62">
        <v>0</v>
      </c>
      <c r="L19" s="62">
        <v>0</v>
      </c>
    </row>
    <row r="20" spans="1:12" x14ac:dyDescent="0.25">
      <c r="A20" s="67" t="s">
        <v>10</v>
      </c>
      <c r="B20" s="55">
        <v>75.206141088100011</v>
      </c>
      <c r="C20" s="55">
        <v>3.8538752482899996</v>
      </c>
      <c r="D20" s="55">
        <v>0.41592987526000003</v>
      </c>
      <c r="E20" s="55">
        <v>7.2778759179200003</v>
      </c>
      <c r="F20" s="55">
        <v>30.469500387899998</v>
      </c>
      <c r="G20" s="55">
        <v>0.1577866953</v>
      </c>
      <c r="H20" s="55">
        <v>20.170512839399997</v>
      </c>
      <c r="I20" s="55">
        <v>3.5841126479999999E-2</v>
      </c>
      <c r="J20" s="55">
        <v>1.2983537728100001</v>
      </c>
      <c r="K20" s="55">
        <v>6.8275288269999998E-2</v>
      </c>
      <c r="L20" s="55">
        <v>138.95409223973002</v>
      </c>
    </row>
    <row r="21" spans="1:12" x14ac:dyDescent="0.25">
      <c r="A21" s="68" t="s">
        <v>39</v>
      </c>
    </row>
    <row r="25" spans="1:12" ht="15.75" x14ac:dyDescent="0.25">
      <c r="A25" s="44" t="s">
        <v>224</v>
      </c>
      <c r="B25" s="45"/>
      <c r="C25" s="45"/>
      <c r="D25" s="45"/>
      <c r="E25" s="45"/>
      <c r="F25" s="45"/>
      <c r="G25" s="45"/>
      <c r="H25" s="45"/>
      <c r="I25" s="45"/>
      <c r="J25" s="45"/>
      <c r="K25" s="45"/>
      <c r="L25" s="45"/>
    </row>
    <row r="26" spans="1:12" x14ac:dyDescent="0.25">
      <c r="A26" s="65" t="s">
        <v>120</v>
      </c>
      <c r="B26" s="66"/>
      <c r="C26" s="66"/>
      <c r="D26" s="66"/>
      <c r="E26" s="66"/>
      <c r="F26" s="66"/>
      <c r="G26" s="66"/>
      <c r="H26" s="66"/>
      <c r="I26" s="66"/>
      <c r="J26" s="66"/>
      <c r="K26" s="66"/>
      <c r="L26" s="66"/>
    </row>
    <row r="27" spans="1:12" x14ac:dyDescent="0.25">
      <c r="A27" s="50"/>
      <c r="B27" s="50"/>
      <c r="C27" s="50"/>
      <c r="D27" s="50"/>
      <c r="E27" s="50"/>
      <c r="F27" s="50"/>
      <c r="G27" s="50"/>
      <c r="H27" s="50"/>
      <c r="I27" s="50"/>
      <c r="J27" s="50"/>
      <c r="K27" s="50"/>
      <c r="L27" s="50"/>
    </row>
    <row r="28" spans="1:12" ht="45" x14ac:dyDescent="0.25">
      <c r="A28" s="50"/>
      <c r="B28" s="64" t="s">
        <v>1</v>
      </c>
      <c r="C28" s="64" t="s">
        <v>2</v>
      </c>
      <c r="D28" s="64" t="s">
        <v>3</v>
      </c>
      <c r="E28" s="64" t="s">
        <v>4</v>
      </c>
      <c r="F28" s="64" t="s">
        <v>5</v>
      </c>
      <c r="G28" s="64" t="s">
        <v>6</v>
      </c>
      <c r="H28" s="64" t="s">
        <v>7</v>
      </c>
      <c r="I28" s="64" t="s">
        <v>50</v>
      </c>
      <c r="J28" s="64" t="s">
        <v>8</v>
      </c>
      <c r="K28" s="64" t="s">
        <v>9</v>
      </c>
      <c r="L28" s="97" t="s">
        <v>10</v>
      </c>
    </row>
    <row r="29" spans="1:12" x14ac:dyDescent="0.25">
      <c r="A29" s="98" t="s">
        <v>35</v>
      </c>
      <c r="B29" s="62">
        <v>0</v>
      </c>
      <c r="C29" s="62">
        <v>0</v>
      </c>
      <c r="D29" s="62">
        <v>0</v>
      </c>
      <c r="E29" s="62">
        <v>0</v>
      </c>
      <c r="F29" s="62">
        <v>0</v>
      </c>
      <c r="G29" s="62">
        <v>0</v>
      </c>
      <c r="H29" s="62">
        <v>0</v>
      </c>
      <c r="I29" s="62">
        <v>0</v>
      </c>
      <c r="J29" s="62">
        <v>0</v>
      </c>
      <c r="K29" s="62">
        <v>0</v>
      </c>
      <c r="L29" s="62">
        <v>0</v>
      </c>
    </row>
    <row r="30" spans="1:12" x14ac:dyDescent="0.25">
      <c r="A30" s="98" t="s">
        <v>213</v>
      </c>
      <c r="B30" s="62">
        <v>39.752732930000001</v>
      </c>
      <c r="C30" s="62">
        <v>1.651040909</v>
      </c>
      <c r="D30" s="62">
        <v>16.919989448999999</v>
      </c>
      <c r="E30" s="62">
        <v>6.1168269387</v>
      </c>
      <c r="F30" s="62">
        <v>4.8833642688000003</v>
      </c>
      <c r="G30" s="62">
        <v>0.52284053591000001</v>
      </c>
      <c r="H30" s="62">
        <v>4.7708923040000002</v>
      </c>
      <c r="I30" s="62">
        <v>3.4165409700000003E-2</v>
      </c>
      <c r="J30" s="62">
        <v>1.965870891</v>
      </c>
      <c r="K30" s="62">
        <v>2.220252788E-2</v>
      </c>
      <c r="L30" s="62">
        <v>76.639926163989983</v>
      </c>
    </row>
    <row r="31" spans="1:12" ht="30" x14ac:dyDescent="0.25">
      <c r="A31" s="121" t="s">
        <v>217</v>
      </c>
      <c r="B31" s="62">
        <v>36.442437508529999</v>
      </c>
      <c r="C31" s="62">
        <v>1.9146674864699997</v>
      </c>
      <c r="D31" s="62">
        <v>9.9059089264800004</v>
      </c>
      <c r="E31" s="62">
        <v>0.81415960469999993</v>
      </c>
      <c r="F31" s="62">
        <v>5.4605771893200004</v>
      </c>
      <c r="G31" s="62">
        <v>0.64091701628999997</v>
      </c>
      <c r="H31" s="62">
        <v>5.15723227316</v>
      </c>
      <c r="I31" s="62">
        <v>2.3446324300000002E-3</v>
      </c>
      <c r="J31" s="62">
        <v>0.47303071064999996</v>
      </c>
      <c r="K31" s="62">
        <v>6.8241504300000002E-3</v>
      </c>
      <c r="L31" s="62">
        <v>60.818099498460001</v>
      </c>
    </row>
    <row r="32" spans="1:12" x14ac:dyDescent="0.25">
      <c r="A32" s="125" t="s">
        <v>235</v>
      </c>
      <c r="B32" s="62">
        <v>16.105883554999998</v>
      </c>
      <c r="C32" s="62">
        <v>0.92441617748000005</v>
      </c>
      <c r="D32" s="62">
        <v>0.29334852435000003</v>
      </c>
      <c r="E32" s="62">
        <v>7.0680809519999999E-2</v>
      </c>
      <c r="F32" s="62">
        <v>0.65254901279999999</v>
      </c>
      <c r="G32" s="62">
        <v>0.21325540528</v>
      </c>
      <c r="H32" s="62">
        <v>1.3620803125999998</v>
      </c>
      <c r="I32" s="62">
        <v>2.3446324300000002E-3</v>
      </c>
      <c r="J32" s="62">
        <v>0.11974765865999999</v>
      </c>
      <c r="K32" s="62">
        <v>3.7253139600000001E-3</v>
      </c>
      <c r="L32" s="62">
        <v>19.748031402080002</v>
      </c>
    </row>
    <row r="33" spans="1:12" x14ac:dyDescent="0.25">
      <c r="A33" s="125" t="s">
        <v>236</v>
      </c>
      <c r="B33" s="62">
        <v>9.841950860399999</v>
      </c>
      <c r="C33" s="62">
        <v>0.45650190402999996</v>
      </c>
      <c r="D33" s="62">
        <v>0.22373815133000002</v>
      </c>
      <c r="E33" s="62">
        <v>4.7760289359999999E-2</v>
      </c>
      <c r="F33" s="62">
        <v>0.91989664882000011</v>
      </c>
      <c r="G33" s="62">
        <v>3.7428684649999995E-2</v>
      </c>
      <c r="H33" s="62">
        <v>1.0404352607</v>
      </c>
      <c r="I33" s="62">
        <v>0</v>
      </c>
      <c r="J33" s="62">
        <v>4.7390196869999998E-2</v>
      </c>
      <c r="K33" s="62">
        <v>8.4954053000000002E-4</v>
      </c>
      <c r="L33" s="62">
        <v>12.615951536689998</v>
      </c>
    </row>
    <row r="34" spans="1:12" x14ac:dyDescent="0.25">
      <c r="A34" s="126" t="s">
        <v>215</v>
      </c>
      <c r="B34" s="62">
        <v>9.9058577962000012</v>
      </c>
      <c r="C34" s="62">
        <v>0.50216534977999994</v>
      </c>
      <c r="D34" s="62">
        <v>9.2525635391000005</v>
      </c>
      <c r="E34" s="62">
        <v>0.28489837492000003</v>
      </c>
      <c r="F34" s="62">
        <v>2.7727660346999996</v>
      </c>
      <c r="G34" s="62">
        <v>0.31124191889999997</v>
      </c>
      <c r="H34" s="62">
        <v>2.1534078763000002</v>
      </c>
      <c r="I34" s="62">
        <v>0</v>
      </c>
      <c r="J34" s="62">
        <v>0.25817722933999998</v>
      </c>
      <c r="K34" s="62">
        <v>2.2492959399999998E-3</v>
      </c>
      <c r="L34" s="62">
        <v>25.443327415180001</v>
      </c>
    </row>
    <row r="35" spans="1:12" x14ac:dyDescent="0.25">
      <c r="A35" s="126" t="s">
        <v>216</v>
      </c>
      <c r="B35" s="62">
        <v>0.58874529692999999</v>
      </c>
      <c r="C35" s="62">
        <v>3.1584055180000001E-2</v>
      </c>
      <c r="D35" s="62">
        <v>0.13625871169999998</v>
      </c>
      <c r="E35" s="62">
        <v>0.41082013089999997</v>
      </c>
      <c r="F35" s="62">
        <v>1.1153654930000001</v>
      </c>
      <c r="G35" s="62">
        <v>7.8991007459999998E-2</v>
      </c>
      <c r="H35" s="62">
        <v>0.60130882355999993</v>
      </c>
      <c r="I35" s="62">
        <v>0</v>
      </c>
      <c r="J35" s="62">
        <v>4.771562578E-2</v>
      </c>
      <c r="K35" s="62">
        <v>0</v>
      </c>
      <c r="L35" s="62">
        <v>3.0107891445099999</v>
      </c>
    </row>
    <row r="36" spans="1:12" x14ac:dyDescent="0.25">
      <c r="A36" s="98" t="s">
        <v>36</v>
      </c>
      <c r="B36" s="62">
        <v>3.4041577000000001E-4</v>
      </c>
      <c r="C36" s="62">
        <v>4.5414312000000001E-4</v>
      </c>
      <c r="D36" s="62">
        <v>0</v>
      </c>
      <c r="E36" s="62">
        <v>0</v>
      </c>
      <c r="F36" s="62">
        <v>0</v>
      </c>
      <c r="G36" s="62">
        <v>0</v>
      </c>
      <c r="H36" s="62">
        <v>0</v>
      </c>
      <c r="I36" s="62">
        <v>0</v>
      </c>
      <c r="J36" s="62">
        <v>0</v>
      </c>
      <c r="K36" s="62">
        <v>0</v>
      </c>
      <c r="L36" s="62">
        <v>7.9455889000000003E-4</v>
      </c>
    </row>
    <row r="37" spans="1:12" x14ac:dyDescent="0.25">
      <c r="A37" s="98" t="s">
        <v>37</v>
      </c>
      <c r="B37" s="62">
        <v>1.9986170737</v>
      </c>
      <c r="C37" s="62">
        <v>9.1791562349999994E-2</v>
      </c>
      <c r="D37" s="62">
        <v>1.43875931E-2</v>
      </c>
      <c r="E37" s="62">
        <v>8.9173501300000013E-3</v>
      </c>
      <c r="F37" s="62">
        <v>1.360525003</v>
      </c>
      <c r="G37" s="62">
        <v>0.38860609613000002</v>
      </c>
      <c r="H37" s="62">
        <v>2.9651502674000003</v>
      </c>
      <c r="I37" s="62">
        <v>7.8845205800000002E-3</v>
      </c>
      <c r="J37" s="62">
        <v>0.43564269497000002</v>
      </c>
      <c r="K37" s="62">
        <v>8.3053515999999999E-4</v>
      </c>
      <c r="L37" s="62">
        <v>7.2723526965200014</v>
      </c>
    </row>
    <row r="38" spans="1:12" x14ac:dyDescent="0.25">
      <c r="A38" s="46" t="s">
        <v>38</v>
      </c>
      <c r="B38" s="62">
        <v>4.5130249746999995</v>
      </c>
      <c r="C38" s="62">
        <v>0.20107300944999998</v>
      </c>
      <c r="D38" s="62">
        <v>0</v>
      </c>
      <c r="E38" s="62">
        <v>1.25194005E-3</v>
      </c>
      <c r="F38" s="62">
        <v>5.8614088000000003E-4</v>
      </c>
      <c r="G38" s="62">
        <v>0</v>
      </c>
      <c r="H38" s="62">
        <v>0</v>
      </c>
      <c r="I38" s="62">
        <v>1.50808917E-3</v>
      </c>
      <c r="J38" s="62">
        <v>0</v>
      </c>
      <c r="K38" s="62">
        <v>2.52395046E-3</v>
      </c>
      <c r="L38" s="62">
        <v>4.7199681047099995</v>
      </c>
    </row>
    <row r="39" spans="1:12" x14ac:dyDescent="0.25">
      <c r="A39" s="46" t="s">
        <v>9</v>
      </c>
      <c r="B39" s="62">
        <v>0</v>
      </c>
      <c r="C39" s="62">
        <v>0</v>
      </c>
      <c r="D39" s="62">
        <v>0</v>
      </c>
      <c r="E39" s="62">
        <v>0</v>
      </c>
      <c r="F39" s="62">
        <v>0</v>
      </c>
      <c r="G39" s="62">
        <v>0</v>
      </c>
      <c r="H39" s="62">
        <v>0</v>
      </c>
      <c r="I39" s="62">
        <v>0</v>
      </c>
      <c r="J39" s="62">
        <v>0</v>
      </c>
      <c r="K39" s="62">
        <v>0</v>
      </c>
      <c r="L39" s="62">
        <v>0</v>
      </c>
    </row>
    <row r="40" spans="1:12" x14ac:dyDescent="0.25">
      <c r="A40" s="67" t="s">
        <v>10</v>
      </c>
      <c r="B40" s="55">
        <v>82.707152902699988</v>
      </c>
      <c r="C40" s="55">
        <v>3.8590271103899996</v>
      </c>
      <c r="D40" s="55">
        <v>26.840285968579998</v>
      </c>
      <c r="E40" s="55">
        <v>6.9411558335799999</v>
      </c>
      <c r="F40" s="55">
        <v>11.705052602000002</v>
      </c>
      <c r="G40" s="55">
        <v>1.5523636483300001</v>
      </c>
      <c r="H40" s="55">
        <v>12.893274844560001</v>
      </c>
      <c r="I40" s="55">
        <v>4.5902651880000006E-2</v>
      </c>
      <c r="J40" s="55">
        <v>2.8745442966199999</v>
      </c>
      <c r="K40" s="55">
        <v>3.2381163929999998E-2</v>
      </c>
      <c r="L40" s="55">
        <v>149.45114102256997</v>
      </c>
    </row>
    <row r="45" spans="1:12" ht="15.75" x14ac:dyDescent="0.25">
      <c r="A45" s="44" t="s">
        <v>225</v>
      </c>
      <c r="B45" s="45"/>
      <c r="C45" s="45"/>
      <c r="D45" s="45"/>
      <c r="E45" s="45"/>
      <c r="F45" s="45"/>
      <c r="G45" s="45"/>
      <c r="H45" s="45"/>
      <c r="I45" s="45"/>
      <c r="J45" s="45"/>
      <c r="K45" s="45"/>
      <c r="L45" s="45"/>
    </row>
    <row r="46" spans="1:12" x14ac:dyDescent="0.25">
      <c r="A46" s="65" t="s">
        <v>121</v>
      </c>
      <c r="B46" s="66"/>
      <c r="C46" s="66"/>
      <c r="D46" s="66"/>
      <c r="E46" s="66"/>
      <c r="F46" s="66"/>
      <c r="G46" s="66"/>
      <c r="H46" s="66"/>
      <c r="I46" s="66"/>
      <c r="J46" s="66"/>
      <c r="K46" s="66"/>
      <c r="L46" s="66"/>
    </row>
    <row r="47" spans="1:12" x14ac:dyDescent="0.25">
      <c r="A47" s="50"/>
      <c r="B47" s="50"/>
      <c r="C47" s="50"/>
      <c r="D47" s="50"/>
      <c r="E47" s="50"/>
      <c r="F47" s="50"/>
      <c r="G47" s="50"/>
      <c r="H47" s="50"/>
      <c r="I47" s="50"/>
      <c r="J47" s="50"/>
      <c r="K47" s="50"/>
      <c r="L47" s="50"/>
    </row>
    <row r="48" spans="1:12" ht="45" x14ac:dyDescent="0.25">
      <c r="A48" s="50"/>
      <c r="B48" s="64" t="s">
        <v>1</v>
      </c>
      <c r="C48" s="64" t="s">
        <v>2</v>
      </c>
      <c r="D48" s="64" t="s">
        <v>3</v>
      </c>
      <c r="E48" s="64" t="s">
        <v>4</v>
      </c>
      <c r="F48" s="64" t="s">
        <v>5</v>
      </c>
      <c r="G48" s="64" t="s">
        <v>6</v>
      </c>
      <c r="H48" s="64" t="s">
        <v>7</v>
      </c>
      <c r="I48" s="64" t="s">
        <v>50</v>
      </c>
      <c r="J48" s="64" t="s">
        <v>8</v>
      </c>
      <c r="K48" s="64" t="s">
        <v>9</v>
      </c>
      <c r="L48" s="97" t="s">
        <v>10</v>
      </c>
    </row>
    <row r="49" spans="1:12" x14ac:dyDescent="0.25">
      <c r="A49" s="98" t="s">
        <v>35</v>
      </c>
      <c r="B49" s="62">
        <v>0</v>
      </c>
      <c r="C49" s="62">
        <v>0</v>
      </c>
      <c r="D49" s="62">
        <v>0</v>
      </c>
      <c r="E49" s="62">
        <v>0</v>
      </c>
      <c r="F49" s="62">
        <v>0</v>
      </c>
      <c r="G49" s="62">
        <v>0</v>
      </c>
      <c r="H49" s="62">
        <v>0</v>
      </c>
      <c r="I49" s="62">
        <v>0</v>
      </c>
      <c r="J49" s="62">
        <v>0</v>
      </c>
      <c r="K49" s="62">
        <v>0</v>
      </c>
      <c r="L49" s="62">
        <v>0</v>
      </c>
    </row>
    <row r="50" spans="1:12" x14ac:dyDescent="0.25">
      <c r="A50" s="98" t="s">
        <v>213</v>
      </c>
      <c r="B50" s="62">
        <v>53.587808987999999</v>
      </c>
      <c r="C50" s="62">
        <v>2.0349078058900001</v>
      </c>
      <c r="D50" s="62">
        <v>16.967466449</v>
      </c>
      <c r="E50" s="62">
        <v>8.5840529286000002</v>
      </c>
      <c r="F50" s="62">
        <v>8.7561279017999993</v>
      </c>
      <c r="G50" s="62">
        <v>0.52284053591000001</v>
      </c>
      <c r="H50" s="62">
        <v>5.9344653039999997</v>
      </c>
      <c r="I50" s="62">
        <v>3.6608409700000004E-2</v>
      </c>
      <c r="J50" s="62">
        <v>2.3178090933200002</v>
      </c>
      <c r="K50" s="62">
        <v>2.538752788E-2</v>
      </c>
      <c r="L50" s="62">
        <v>98.767474944099988</v>
      </c>
    </row>
    <row r="51" spans="1:12" ht="30" x14ac:dyDescent="0.25">
      <c r="A51" s="121" t="s">
        <v>217</v>
      </c>
      <c r="B51" s="62">
        <v>81.887447800529998</v>
      </c>
      <c r="C51" s="62">
        <v>4.4211198080999994</v>
      </c>
      <c r="D51" s="62">
        <v>10.059202718550001</v>
      </c>
      <c r="E51" s="62">
        <v>5.5992154415500011</v>
      </c>
      <c r="F51" s="62">
        <v>21.422253778520002</v>
      </c>
      <c r="G51" s="62">
        <v>0.73076185032999996</v>
      </c>
      <c r="H51" s="62">
        <v>16.940472998360001</v>
      </c>
      <c r="I51" s="62">
        <v>2.5823758910000001E-2</v>
      </c>
      <c r="J51" s="62">
        <v>0.53620545919999996</v>
      </c>
      <c r="K51" s="62">
        <v>6.8382438699999992E-2</v>
      </c>
      <c r="L51" s="62">
        <v>141.69088605274999</v>
      </c>
    </row>
    <row r="52" spans="1:12" x14ac:dyDescent="0.25">
      <c r="A52" s="125" t="s">
        <v>235</v>
      </c>
      <c r="B52" s="62">
        <v>37.199931219999996</v>
      </c>
      <c r="C52" s="62">
        <v>2.3101749163800003</v>
      </c>
      <c r="D52" s="62">
        <v>0.29334852435000003</v>
      </c>
      <c r="E52" s="62">
        <v>0.13096922219000001</v>
      </c>
      <c r="F52" s="62">
        <v>2.6300561203999999</v>
      </c>
      <c r="G52" s="62">
        <v>0.22105640088</v>
      </c>
      <c r="H52" s="62">
        <v>3.7659035296999996</v>
      </c>
      <c r="I52" s="62">
        <v>2.3446324300000002E-3</v>
      </c>
      <c r="J52" s="62">
        <v>0.11974765865999999</v>
      </c>
      <c r="K52" s="62">
        <v>2.3853675550000002E-2</v>
      </c>
      <c r="L52" s="62">
        <v>46.697385900540013</v>
      </c>
    </row>
    <row r="53" spans="1:12" x14ac:dyDescent="0.25">
      <c r="A53" s="125" t="s">
        <v>236</v>
      </c>
      <c r="B53" s="62">
        <v>21.507724871400001</v>
      </c>
      <c r="C53" s="62">
        <v>0.95603077084999999</v>
      </c>
      <c r="D53" s="62">
        <v>0.22373815133000002</v>
      </c>
      <c r="E53" s="62">
        <v>0.16097897383999998</v>
      </c>
      <c r="F53" s="62">
        <v>2.3576407342200003</v>
      </c>
      <c r="G53" s="62">
        <v>3.7428684649999995E-2</v>
      </c>
      <c r="H53" s="62">
        <v>3.8515597514</v>
      </c>
      <c r="I53" s="62">
        <v>5.4444909400000003E-3</v>
      </c>
      <c r="J53" s="62">
        <v>4.7390196869999998E-2</v>
      </c>
      <c r="K53" s="62">
        <v>5.1284208100000001E-3</v>
      </c>
      <c r="L53" s="62">
        <v>29.153065046310001</v>
      </c>
    </row>
    <row r="54" spans="1:12" x14ac:dyDescent="0.25">
      <c r="A54" s="126" t="s">
        <v>215</v>
      </c>
      <c r="B54" s="62">
        <v>22.003798577200001</v>
      </c>
      <c r="C54" s="62">
        <v>1.0980970247599999</v>
      </c>
      <c r="D54" s="62">
        <v>9.3343894455300003</v>
      </c>
      <c r="E54" s="62">
        <v>1.3709608098200001</v>
      </c>
      <c r="F54" s="62">
        <v>10.076849749799999</v>
      </c>
      <c r="G54" s="62">
        <v>0.39328575733999999</v>
      </c>
      <c r="H54" s="62">
        <v>6.7964908334000009</v>
      </c>
      <c r="I54" s="62">
        <v>1.803463554E-2</v>
      </c>
      <c r="J54" s="62">
        <v>0.29889634421</v>
      </c>
      <c r="K54" s="62">
        <v>3.9400342339999998E-2</v>
      </c>
      <c r="L54" s="62">
        <v>51.430203519940008</v>
      </c>
    </row>
    <row r="55" spans="1:12" x14ac:dyDescent="0.25">
      <c r="A55" s="126" t="s">
        <v>216</v>
      </c>
      <c r="B55" s="62">
        <v>1.1759931319299999</v>
      </c>
      <c r="C55" s="62">
        <v>5.681709611E-2</v>
      </c>
      <c r="D55" s="62">
        <v>0.20772659733999999</v>
      </c>
      <c r="E55" s="62">
        <v>3.9363064357000002</v>
      </c>
      <c r="F55" s="62">
        <v>6.3577071740999997</v>
      </c>
      <c r="G55" s="62">
        <v>7.8991007459999998E-2</v>
      </c>
      <c r="H55" s="62">
        <v>2.5265188838599997</v>
      </c>
      <c r="I55" s="62">
        <v>0</v>
      </c>
      <c r="J55" s="62">
        <v>7.0171259459999996E-2</v>
      </c>
      <c r="K55" s="62">
        <v>0</v>
      </c>
      <c r="L55" s="62">
        <v>14.410231585959998</v>
      </c>
    </row>
    <row r="56" spans="1:12" x14ac:dyDescent="0.25">
      <c r="A56" s="98" t="s">
        <v>36</v>
      </c>
      <c r="B56" s="62">
        <v>1.88605329507</v>
      </c>
      <c r="C56" s="62">
        <v>0.12723314312</v>
      </c>
      <c r="D56" s="62">
        <v>0</v>
      </c>
      <c r="E56" s="62">
        <v>0</v>
      </c>
      <c r="F56" s="62">
        <v>0</v>
      </c>
      <c r="G56" s="62">
        <v>0</v>
      </c>
      <c r="H56" s="62">
        <v>0</v>
      </c>
      <c r="I56" s="62">
        <v>0</v>
      </c>
      <c r="J56" s="62">
        <v>0</v>
      </c>
      <c r="K56" s="62">
        <v>4.4000000000000002E-4</v>
      </c>
      <c r="L56" s="62">
        <v>2.0137264381900004</v>
      </c>
    </row>
    <row r="57" spans="1:12" x14ac:dyDescent="0.25">
      <c r="A57" s="46" t="s">
        <v>37</v>
      </c>
      <c r="B57" s="62">
        <v>11.355972520400002</v>
      </c>
      <c r="C57" s="62">
        <v>0.74583959211999995</v>
      </c>
      <c r="D57" s="62">
        <v>0.22954667629</v>
      </c>
      <c r="E57" s="62">
        <v>2.1607441300000002E-2</v>
      </c>
      <c r="F57" s="62">
        <v>11.352188356399999</v>
      </c>
      <c r="G57" s="62">
        <v>0.45654795739000004</v>
      </c>
      <c r="H57" s="62">
        <v>10.188849381600001</v>
      </c>
      <c r="I57" s="62">
        <v>1.7803520580000003E-2</v>
      </c>
      <c r="J57" s="62">
        <v>1.3188835169100002</v>
      </c>
      <c r="K57" s="62">
        <v>3.2975351600000001E-3</v>
      </c>
      <c r="L57" s="62">
        <v>35.690536498150003</v>
      </c>
    </row>
    <row r="58" spans="1:12" x14ac:dyDescent="0.25">
      <c r="A58" s="46" t="s">
        <v>38</v>
      </c>
      <c r="B58" s="62">
        <v>9.1960113867999986</v>
      </c>
      <c r="C58" s="62">
        <v>0.38380200944999998</v>
      </c>
      <c r="D58" s="62">
        <v>0</v>
      </c>
      <c r="E58" s="62">
        <v>1.4155940050000001E-2</v>
      </c>
      <c r="F58" s="62">
        <v>0.64398295317999987</v>
      </c>
      <c r="G58" s="62">
        <v>0</v>
      </c>
      <c r="H58" s="62">
        <v>0</v>
      </c>
      <c r="I58" s="62">
        <v>1.50808917E-3</v>
      </c>
      <c r="J58" s="62">
        <v>0</v>
      </c>
      <c r="K58" s="62">
        <v>3.1489504600000001E-3</v>
      </c>
      <c r="L58" s="62">
        <v>10.24260932911</v>
      </c>
    </row>
    <row r="59" spans="1:12" x14ac:dyDescent="0.25">
      <c r="A59" s="46" t="s">
        <v>9</v>
      </c>
      <c r="B59" s="62">
        <v>0</v>
      </c>
      <c r="C59" s="62">
        <v>0</v>
      </c>
      <c r="D59" s="62">
        <v>0</v>
      </c>
      <c r="E59" s="62">
        <v>0</v>
      </c>
      <c r="F59" s="62">
        <v>0</v>
      </c>
      <c r="G59" s="62">
        <v>0</v>
      </c>
      <c r="H59" s="62">
        <v>0</v>
      </c>
      <c r="I59" s="62">
        <v>0</v>
      </c>
      <c r="J59" s="62">
        <v>0</v>
      </c>
      <c r="K59" s="62">
        <v>0</v>
      </c>
      <c r="L59" s="62">
        <v>0</v>
      </c>
    </row>
    <row r="60" spans="1:12" x14ac:dyDescent="0.25">
      <c r="A60" s="67" t="s">
        <v>10</v>
      </c>
      <c r="B60" s="55">
        <v>157.91329399080001</v>
      </c>
      <c r="C60" s="55">
        <v>7.7129023586799992</v>
      </c>
      <c r="D60" s="55">
        <v>27.25621584384</v>
      </c>
      <c r="E60" s="55">
        <v>14.219031751500001</v>
      </c>
      <c r="F60" s="55">
        <v>42.1745529899</v>
      </c>
      <c r="G60" s="55">
        <v>1.7101503436300001</v>
      </c>
      <c r="H60" s="55">
        <v>33.063787683960001</v>
      </c>
      <c r="I60" s="55">
        <v>8.1743778360000005E-2</v>
      </c>
      <c r="J60" s="55">
        <v>4.1728980694299995</v>
      </c>
      <c r="K60" s="55">
        <v>0.1006564522</v>
      </c>
      <c r="L60" s="55">
        <v>288.40523326229999</v>
      </c>
    </row>
    <row r="62" spans="1:12" x14ac:dyDescent="0.25">
      <c r="L62" s="94" t="s">
        <v>221</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pageSetUpPr fitToPage="1"/>
  </sheetPr>
  <dimension ref="A4:L83"/>
  <sheetViews>
    <sheetView zoomScale="85" zoomScaleNormal="85" zoomScaleSheetLayoutView="55" workbookViewId="0">
      <selection activeCell="M37" activeCellId="1" sqref="M15 M37"/>
    </sheetView>
  </sheetViews>
  <sheetFormatPr defaultColWidth="9.140625" defaultRowHeight="15" x14ac:dyDescent="0.25"/>
  <cols>
    <col min="1" max="1" width="24" style="46" customWidth="1"/>
    <col min="2" max="10" width="14.7109375" style="46" customWidth="1"/>
    <col min="11" max="11" width="10.85546875" style="46" customWidth="1"/>
    <col min="12" max="12" width="10.7109375" style="46" customWidth="1"/>
    <col min="13" max="18" width="9.140625" style="46"/>
    <col min="19" max="19" width="9.140625" style="46" customWidth="1"/>
    <col min="20" max="16384" width="9.140625" style="46"/>
  </cols>
  <sheetData>
    <row r="4" spans="1:12" x14ac:dyDescent="0.25">
      <c r="A4" s="45"/>
      <c r="B4" s="45"/>
      <c r="C4" s="45"/>
      <c r="D4" s="45"/>
      <c r="E4" s="45"/>
      <c r="F4" s="45"/>
      <c r="G4" s="45"/>
      <c r="H4" s="45"/>
      <c r="I4" s="45"/>
      <c r="J4" s="45"/>
      <c r="K4" s="45"/>
      <c r="L4" s="45"/>
    </row>
    <row r="5" spans="1:12" ht="15.75" x14ac:dyDescent="0.25">
      <c r="A5" s="44" t="s">
        <v>188</v>
      </c>
      <c r="B5" s="45"/>
      <c r="C5" s="45"/>
      <c r="D5" s="45"/>
      <c r="E5" s="45"/>
      <c r="F5" s="45"/>
      <c r="G5" s="45"/>
      <c r="H5" s="45"/>
      <c r="I5" s="45"/>
      <c r="J5" s="45"/>
      <c r="K5" s="45"/>
      <c r="L5" s="45"/>
    </row>
    <row r="6" spans="1:12" x14ac:dyDescent="0.25">
      <c r="A6" s="65" t="s">
        <v>122</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50</v>
      </c>
      <c r="J8" s="64" t="s">
        <v>8</v>
      </c>
      <c r="K8" s="64" t="s">
        <v>9</v>
      </c>
      <c r="L8" s="97" t="s">
        <v>10</v>
      </c>
    </row>
    <row r="9" spans="1:12" x14ac:dyDescent="0.25">
      <c r="A9" s="46" t="s">
        <v>40</v>
      </c>
      <c r="B9" s="62">
        <v>9.7976701336000005</v>
      </c>
      <c r="C9" s="62">
        <v>0.33101525568000001</v>
      </c>
      <c r="D9" s="62">
        <v>6.3293149800000004E-3</v>
      </c>
      <c r="E9" s="62">
        <v>0.58178277905999998</v>
      </c>
      <c r="F9" s="62">
        <v>2.9383491740999998</v>
      </c>
      <c r="G9" s="62">
        <v>0.16014227221999999</v>
      </c>
      <c r="H9" s="62">
        <v>1.3900422707</v>
      </c>
      <c r="I9" s="62">
        <v>1.340278717E-2</v>
      </c>
      <c r="J9" s="62">
        <v>7.7368718860000005E-2</v>
      </c>
      <c r="K9" s="62">
        <v>9.6662506300000013E-3</v>
      </c>
      <c r="L9" s="62">
        <v>15.305768957000002</v>
      </c>
    </row>
    <row r="10" spans="1:12" x14ac:dyDescent="0.25">
      <c r="A10" s="46" t="s">
        <v>140</v>
      </c>
      <c r="B10" s="62">
        <v>15.399737237</v>
      </c>
      <c r="C10" s="62">
        <v>0.52295471818000006</v>
      </c>
      <c r="D10" s="62">
        <v>4.0473005310000004E-2</v>
      </c>
      <c r="E10" s="62">
        <v>0.40350217530999999</v>
      </c>
      <c r="F10" s="62">
        <v>5.7238333859999999</v>
      </c>
      <c r="G10" s="62">
        <v>0.17903385647999998</v>
      </c>
      <c r="H10" s="62">
        <v>1.7440365405</v>
      </c>
      <c r="I10" s="62">
        <v>5.8593987099999998E-3</v>
      </c>
      <c r="J10" s="62">
        <v>0.72519905227000003</v>
      </c>
      <c r="K10" s="62">
        <v>1.2372354800000001E-2</v>
      </c>
      <c r="L10" s="62">
        <v>24.757001724560002</v>
      </c>
    </row>
    <row r="11" spans="1:12" x14ac:dyDescent="0.25">
      <c r="A11" s="46" t="s">
        <v>41</v>
      </c>
      <c r="B11" s="62">
        <v>21.633304593999998</v>
      </c>
      <c r="C11" s="62">
        <v>0.77876286122000005</v>
      </c>
      <c r="D11" s="62">
        <v>0.29980737400000002</v>
      </c>
      <c r="E11" s="62">
        <v>1.2386473592</v>
      </c>
      <c r="F11" s="62">
        <v>3.8808987046999999</v>
      </c>
      <c r="G11" s="62">
        <v>0.1593955014</v>
      </c>
      <c r="H11" s="62">
        <v>2.0665403568</v>
      </c>
      <c r="I11" s="62">
        <v>2.7881615339999999E-2</v>
      </c>
      <c r="J11" s="62">
        <v>0.31266010788999998</v>
      </c>
      <c r="K11" s="62">
        <v>1.6283642609999999E-2</v>
      </c>
      <c r="L11" s="62">
        <v>30.414182117159996</v>
      </c>
    </row>
    <row r="12" spans="1:12" x14ac:dyDescent="0.25">
      <c r="A12" s="46" t="s">
        <v>42</v>
      </c>
      <c r="B12" s="62">
        <v>46.669039759999997</v>
      </c>
      <c r="C12" s="62">
        <v>2.3219854016000001</v>
      </c>
      <c r="D12" s="62">
        <v>2.1421570526</v>
      </c>
      <c r="E12" s="62">
        <v>1.4283134687000001</v>
      </c>
      <c r="F12" s="62">
        <v>9.5771278296000002</v>
      </c>
      <c r="G12" s="62">
        <v>0.71663390884</v>
      </c>
      <c r="H12" s="62">
        <v>6.6336780245</v>
      </c>
      <c r="I12" s="62">
        <v>5.1984808700000001E-3</v>
      </c>
      <c r="J12" s="62">
        <v>1.0091107564999999</v>
      </c>
      <c r="K12" s="62">
        <v>1.735245451E-2</v>
      </c>
      <c r="L12" s="62">
        <v>70.520597137720003</v>
      </c>
    </row>
    <row r="13" spans="1:12" x14ac:dyDescent="0.25">
      <c r="A13" s="46" t="s">
        <v>43</v>
      </c>
      <c r="B13" s="62">
        <v>64.413542265999993</v>
      </c>
      <c r="C13" s="62">
        <v>3.7581841220999999</v>
      </c>
      <c r="D13" s="62">
        <v>24.767449097</v>
      </c>
      <c r="E13" s="62">
        <v>10.566785969</v>
      </c>
      <c r="F13" s="62">
        <v>20.054343895999999</v>
      </c>
      <c r="G13" s="62">
        <v>0.49494480469000002</v>
      </c>
      <c r="H13" s="62">
        <v>21.229490491</v>
      </c>
      <c r="I13" s="62">
        <v>2.9401496270000001E-2</v>
      </c>
      <c r="J13" s="62">
        <v>2.0485594338999999</v>
      </c>
      <c r="K13" s="62">
        <v>4.498174965E-2</v>
      </c>
      <c r="L13" s="62">
        <v>147.40768332560998</v>
      </c>
    </row>
    <row r="14" spans="1:12" x14ac:dyDescent="0.25">
      <c r="A14" s="67" t="s">
        <v>10</v>
      </c>
      <c r="B14" s="55">
        <v>157.91329399059998</v>
      </c>
      <c r="C14" s="55">
        <v>7.7129023587800001</v>
      </c>
      <c r="D14" s="55">
        <v>27.256215843890001</v>
      </c>
      <c r="E14" s="55">
        <v>14.219031751269998</v>
      </c>
      <c r="F14" s="55">
        <v>42.174552990400002</v>
      </c>
      <c r="G14" s="55">
        <v>1.7101503436299998</v>
      </c>
      <c r="H14" s="55">
        <v>33.063787683499996</v>
      </c>
      <c r="I14" s="55">
        <v>8.1743778359999991E-2</v>
      </c>
      <c r="J14" s="55">
        <v>4.1728980694200004</v>
      </c>
      <c r="K14" s="55">
        <v>0.10065645220000001</v>
      </c>
      <c r="L14" s="55">
        <v>288.40523326204999</v>
      </c>
    </row>
    <row r="15" spans="1:12" x14ac:dyDescent="0.25">
      <c r="B15" s="59"/>
      <c r="C15" s="59"/>
      <c r="D15" s="59"/>
      <c r="E15" s="59"/>
      <c r="F15" s="59"/>
      <c r="G15" s="59"/>
      <c r="H15" s="59"/>
      <c r="I15" s="59"/>
      <c r="J15" s="59"/>
      <c r="K15" s="59"/>
      <c r="L15" s="59"/>
    </row>
    <row r="16" spans="1:12" x14ac:dyDescent="0.25">
      <c r="B16" s="59"/>
      <c r="C16" s="59"/>
      <c r="D16" s="59"/>
      <c r="E16" s="59"/>
      <c r="F16" s="59"/>
      <c r="G16" s="59"/>
      <c r="H16" s="59"/>
      <c r="I16" s="59"/>
      <c r="J16" s="59"/>
      <c r="K16" s="59"/>
      <c r="L16" s="59"/>
    </row>
    <row r="19" spans="1:12" ht="15.75" x14ac:dyDescent="0.25">
      <c r="A19" s="44" t="s">
        <v>189</v>
      </c>
      <c r="B19" s="45"/>
      <c r="C19" s="45"/>
      <c r="D19" s="45"/>
      <c r="E19" s="45"/>
      <c r="F19" s="45"/>
      <c r="G19" s="45"/>
      <c r="H19" s="45"/>
      <c r="I19" s="45"/>
      <c r="J19" s="45"/>
      <c r="K19" s="45"/>
      <c r="L19" s="45"/>
    </row>
    <row r="20" spans="1:12" x14ac:dyDescent="0.25">
      <c r="A20" s="65" t="s">
        <v>123</v>
      </c>
      <c r="B20" s="66"/>
      <c r="C20" s="66"/>
      <c r="D20" s="66"/>
      <c r="E20" s="66"/>
      <c r="F20" s="66"/>
      <c r="G20" s="66"/>
      <c r="H20" s="66"/>
      <c r="I20" s="66"/>
      <c r="J20" s="66"/>
      <c r="K20" s="66"/>
      <c r="L20" s="66"/>
    </row>
    <row r="21" spans="1:12" x14ac:dyDescent="0.25">
      <c r="A21" s="50"/>
      <c r="B21" s="50"/>
      <c r="C21" s="50"/>
      <c r="D21" s="50"/>
      <c r="E21" s="50"/>
      <c r="F21" s="50"/>
      <c r="G21" s="50"/>
      <c r="H21" s="50"/>
      <c r="I21" s="50"/>
      <c r="J21" s="50"/>
      <c r="K21" s="50"/>
      <c r="L21" s="50"/>
    </row>
    <row r="22" spans="1:12" ht="45" x14ac:dyDescent="0.25">
      <c r="A22" s="50"/>
      <c r="B22" s="64" t="s">
        <v>1</v>
      </c>
      <c r="C22" s="64" t="s">
        <v>2</v>
      </c>
      <c r="D22" s="64" t="s">
        <v>3</v>
      </c>
      <c r="E22" s="64" t="s">
        <v>4</v>
      </c>
      <c r="F22" s="64" t="s">
        <v>5</v>
      </c>
      <c r="G22" s="64" t="s">
        <v>6</v>
      </c>
      <c r="H22" s="64" t="s">
        <v>7</v>
      </c>
      <c r="I22" s="64" t="s">
        <v>50</v>
      </c>
      <c r="J22" s="64" t="s">
        <v>8</v>
      </c>
      <c r="K22" s="64" t="s">
        <v>9</v>
      </c>
      <c r="L22" s="97" t="s">
        <v>10</v>
      </c>
    </row>
    <row r="23" spans="1:12" x14ac:dyDescent="0.25">
      <c r="A23" s="46" t="s">
        <v>44</v>
      </c>
      <c r="B23" s="62">
        <v>8.9671884100000002E-3</v>
      </c>
      <c r="C23" s="62">
        <v>1.2011906799999999E-3</v>
      </c>
      <c r="D23" s="62">
        <v>2.1374699799999999E-3</v>
      </c>
      <c r="E23" s="62">
        <v>0</v>
      </c>
      <c r="F23" s="62">
        <v>1.7508602999999999E-4</v>
      </c>
      <c r="G23" s="62">
        <v>0</v>
      </c>
      <c r="H23" s="62">
        <v>0</v>
      </c>
      <c r="I23" s="62">
        <v>0</v>
      </c>
      <c r="J23" s="62">
        <v>0</v>
      </c>
      <c r="K23" s="62">
        <v>0</v>
      </c>
      <c r="L23" s="62">
        <v>1.24809351E-2</v>
      </c>
    </row>
    <row r="24" spans="1:12" x14ac:dyDescent="0.25">
      <c r="A24" s="46" t="s">
        <v>141</v>
      </c>
      <c r="B24" s="62">
        <v>6.7841871120000008E-2</v>
      </c>
      <c r="C24" s="62">
        <v>2.62214315E-2</v>
      </c>
      <c r="D24" s="62">
        <v>6.2997035889999997E-2</v>
      </c>
      <c r="E24" s="62">
        <v>3.8002792699999999E-3</v>
      </c>
      <c r="F24" s="62">
        <v>1.52255426E-3</v>
      </c>
      <c r="G24" s="62">
        <v>1.0669500999999999E-4</v>
      </c>
      <c r="H24" s="62">
        <v>1.243256293E-2</v>
      </c>
      <c r="I24" s="62">
        <v>0</v>
      </c>
      <c r="J24" s="62">
        <v>1.7673894099999999E-3</v>
      </c>
      <c r="K24" s="62">
        <v>0</v>
      </c>
      <c r="L24" s="62">
        <v>0.17668981939</v>
      </c>
    </row>
    <row r="25" spans="1:12" x14ac:dyDescent="0.25">
      <c r="A25" s="46" t="s">
        <v>45</v>
      </c>
      <c r="B25" s="62">
        <v>0.16023527511000002</v>
      </c>
      <c r="C25" s="62">
        <v>1.2358816810000001E-2</v>
      </c>
      <c r="D25" s="62">
        <v>7.7237260879999992E-2</v>
      </c>
      <c r="E25" s="62">
        <v>1.4753488300000001E-2</v>
      </c>
      <c r="F25" s="62">
        <v>4.6961505799999999E-3</v>
      </c>
      <c r="G25" s="62">
        <v>5.8579294999999991E-4</v>
      </c>
      <c r="H25" s="62">
        <v>5.0684140939999997E-2</v>
      </c>
      <c r="I25" s="62">
        <v>0</v>
      </c>
      <c r="J25" s="62">
        <v>3.90951797E-3</v>
      </c>
      <c r="K25" s="62">
        <v>0</v>
      </c>
      <c r="L25" s="62">
        <v>0.32446044354000003</v>
      </c>
    </row>
    <row r="26" spans="1:12" x14ac:dyDescent="0.25">
      <c r="A26" s="46" t="s">
        <v>46</v>
      </c>
      <c r="B26" s="62">
        <v>2.5285950151000001</v>
      </c>
      <c r="C26" s="62">
        <v>0.17968683644</v>
      </c>
      <c r="D26" s="62">
        <v>0.55192667554999997</v>
      </c>
      <c r="E26" s="62">
        <v>9.1070295290000006E-2</v>
      </c>
      <c r="F26" s="62">
        <v>0.26996819502999997</v>
      </c>
      <c r="G26" s="62">
        <v>0.27850845370999999</v>
      </c>
      <c r="H26" s="62">
        <v>1.1893249708</v>
      </c>
      <c r="I26" s="62">
        <v>0</v>
      </c>
      <c r="J26" s="62">
        <v>2.7757700170000003E-2</v>
      </c>
      <c r="K26" s="62">
        <v>6.0022481700000001E-3</v>
      </c>
      <c r="L26" s="62">
        <v>5.1228403902599995</v>
      </c>
    </row>
    <row r="27" spans="1:12" x14ac:dyDescent="0.25">
      <c r="A27" s="46" t="s">
        <v>48</v>
      </c>
      <c r="B27" s="62">
        <v>22.342744670999998</v>
      </c>
      <c r="C27" s="62">
        <v>1.2939131829000001</v>
      </c>
      <c r="D27" s="62">
        <v>6.6707151216000007</v>
      </c>
      <c r="E27" s="62">
        <v>0.65616597524999998</v>
      </c>
      <c r="F27" s="62">
        <v>3.1739795070999999</v>
      </c>
      <c r="G27" s="62">
        <v>1.2348320802000001</v>
      </c>
      <c r="H27" s="62">
        <v>14.110716124</v>
      </c>
      <c r="I27" s="62">
        <v>3.3565143110000001E-2</v>
      </c>
      <c r="J27" s="62">
        <v>1.0689732942000001</v>
      </c>
      <c r="K27" s="62">
        <v>4.615453294E-2</v>
      </c>
      <c r="L27" s="62">
        <v>50.631759632300003</v>
      </c>
    </row>
    <row r="28" spans="1:12" x14ac:dyDescent="0.25">
      <c r="A28" s="46" t="s">
        <v>47</v>
      </c>
      <c r="B28" s="62">
        <v>132.80490997000001</v>
      </c>
      <c r="C28" s="62">
        <v>6.1995209003999996</v>
      </c>
      <c r="D28" s="62">
        <v>19.891202280000002</v>
      </c>
      <c r="E28" s="62">
        <v>13.453241713000001</v>
      </c>
      <c r="F28" s="62">
        <v>38.724211496999999</v>
      </c>
      <c r="G28" s="62">
        <v>0.19611732174000002</v>
      </c>
      <c r="H28" s="62">
        <v>17.700629885000001</v>
      </c>
      <c r="I28" s="62">
        <v>4.8178635249999997E-2</v>
      </c>
      <c r="J28" s="62">
        <v>3.0704901676999996</v>
      </c>
      <c r="K28" s="62">
        <v>4.8499671090000002E-2</v>
      </c>
      <c r="L28" s="62">
        <v>232.13700204118001</v>
      </c>
    </row>
    <row r="29" spans="1:12" x14ac:dyDescent="0.25">
      <c r="A29" s="67" t="s">
        <v>10</v>
      </c>
      <c r="B29" s="55">
        <v>157.91329399074002</v>
      </c>
      <c r="C29" s="55">
        <v>7.7129023587300001</v>
      </c>
      <c r="D29" s="55">
        <v>27.256215843900002</v>
      </c>
      <c r="E29" s="55">
        <v>14.21903175111</v>
      </c>
      <c r="F29" s="55">
        <v>42.174552989999995</v>
      </c>
      <c r="G29" s="55">
        <v>1.7101503436100001</v>
      </c>
      <c r="H29" s="55">
        <v>33.06378768367</v>
      </c>
      <c r="I29" s="55">
        <v>8.1743778359999991E-2</v>
      </c>
      <c r="J29" s="55">
        <v>4.1728980694499995</v>
      </c>
      <c r="K29" s="55">
        <v>0.1006564522</v>
      </c>
      <c r="L29" s="55">
        <v>288.40523326177004</v>
      </c>
    </row>
    <row r="34" spans="1:12" ht="15.75" x14ac:dyDescent="0.25">
      <c r="A34" s="44" t="s">
        <v>190</v>
      </c>
      <c r="B34" s="45"/>
      <c r="C34" s="45"/>
      <c r="D34" s="45"/>
      <c r="E34" s="45"/>
      <c r="F34" s="45"/>
      <c r="G34" s="45"/>
      <c r="H34" s="45"/>
      <c r="I34" s="45"/>
      <c r="J34" s="45"/>
      <c r="K34" s="45"/>
      <c r="L34" s="45"/>
    </row>
    <row r="35" spans="1:12" x14ac:dyDescent="0.25">
      <c r="A35" s="123" t="s">
        <v>237</v>
      </c>
      <c r="B35" s="66"/>
      <c r="C35" s="66"/>
      <c r="D35" s="66"/>
      <c r="E35" s="66"/>
      <c r="F35" s="66"/>
      <c r="G35" s="66"/>
      <c r="H35" s="66"/>
      <c r="I35" s="66"/>
      <c r="J35" s="66"/>
      <c r="K35" s="66"/>
      <c r="L35" s="66"/>
    </row>
    <row r="36" spans="1:12" x14ac:dyDescent="0.25">
      <c r="A36" s="50"/>
      <c r="B36" s="50"/>
      <c r="C36" s="50"/>
      <c r="D36" s="50"/>
      <c r="E36" s="50"/>
      <c r="F36" s="50"/>
      <c r="G36" s="50"/>
      <c r="H36" s="50"/>
      <c r="I36" s="50"/>
      <c r="J36" s="50"/>
      <c r="K36" s="50"/>
      <c r="L36" s="50"/>
    </row>
    <row r="37" spans="1:12" ht="45" x14ac:dyDescent="0.25">
      <c r="A37" s="50"/>
      <c r="B37" s="64" t="s">
        <v>1</v>
      </c>
      <c r="C37" s="64" t="s">
        <v>2</v>
      </c>
      <c r="D37" s="64" t="s">
        <v>3</v>
      </c>
      <c r="E37" s="64" t="s">
        <v>4</v>
      </c>
      <c r="F37" s="64" t="s">
        <v>5</v>
      </c>
      <c r="G37" s="64" t="s">
        <v>6</v>
      </c>
      <c r="H37" s="64" t="s">
        <v>7</v>
      </c>
      <c r="I37" s="64" t="s">
        <v>50</v>
      </c>
      <c r="J37" s="64" t="s">
        <v>8</v>
      </c>
      <c r="K37" s="64" t="s">
        <v>9</v>
      </c>
      <c r="L37" s="97" t="s">
        <v>10</v>
      </c>
    </row>
    <row r="38" spans="1:12" x14ac:dyDescent="0.25">
      <c r="A38" s="26" t="s">
        <v>49</v>
      </c>
      <c r="B38" s="404">
        <f>+'[1]M11 Restance ift betaling'!$D$7</f>
        <v>0.26</v>
      </c>
      <c r="C38" s="404">
        <f>+'[1]M11 Restance ift betaling'!$E$7</f>
        <v>0.13</v>
      </c>
      <c r="D38" s="404">
        <f>+'[1]M11 Restance ift betaling'!$J$7</f>
        <v>0</v>
      </c>
      <c r="E38" s="404">
        <f>+'[1]M11 Restance ift betaling'!$B$7</f>
        <v>0</v>
      </c>
      <c r="F38" s="404">
        <f>+'[1]M11 Restance ift betaling'!$I$7</f>
        <v>0.1</v>
      </c>
      <c r="G38" s="404">
        <f>+'[1]M11 Restance ift betaling'!$F$7</f>
        <v>0</v>
      </c>
      <c r="H38" s="404">
        <f>+'[1]M11 Restance ift betaling'!$G$7</f>
        <v>0.09</v>
      </c>
      <c r="I38" s="404">
        <f>+'[1]M11 Restance ift betaling'!$H$7</f>
        <v>0</v>
      </c>
      <c r="J38" s="404">
        <f>+'[1]M11 Restance ift betaling'!$C$7</f>
        <v>0</v>
      </c>
      <c r="K38" s="404">
        <f>+'[1]M11 Restance ift betaling'!$K$7</f>
        <v>0.5</v>
      </c>
      <c r="L38" s="405">
        <f>+'[1]M11 Restance ift betaling'!$B$14</f>
        <v>0.218329317925055</v>
      </c>
    </row>
    <row r="39" spans="1:12" x14ac:dyDescent="0.25">
      <c r="A39" s="49" t="s">
        <v>1609</v>
      </c>
    </row>
    <row r="40" spans="1:12" x14ac:dyDescent="0.25">
      <c r="I40" s="69"/>
    </row>
    <row r="44" spans="1:12" ht="15.75" x14ac:dyDescent="0.25">
      <c r="A44" s="44" t="s">
        <v>191</v>
      </c>
      <c r="B44" s="45"/>
      <c r="C44" s="45"/>
      <c r="D44" s="45"/>
      <c r="E44" s="45"/>
      <c r="F44" s="45"/>
      <c r="G44" s="45"/>
      <c r="H44" s="45"/>
      <c r="I44" s="45"/>
      <c r="J44" s="45"/>
      <c r="K44" s="45"/>
      <c r="L44" s="45"/>
    </row>
    <row r="45" spans="1:12" x14ac:dyDescent="0.25">
      <c r="A45" s="123" t="s">
        <v>174</v>
      </c>
      <c r="B45" s="66"/>
      <c r="C45" s="66"/>
      <c r="D45" s="66"/>
      <c r="E45" s="66"/>
      <c r="F45" s="66"/>
      <c r="G45" s="66"/>
      <c r="H45" s="66"/>
      <c r="I45" s="66"/>
      <c r="J45" s="66"/>
      <c r="K45" s="66"/>
      <c r="L45" s="66"/>
    </row>
    <row r="46" spans="1:12" x14ac:dyDescent="0.25">
      <c r="A46" s="50"/>
      <c r="B46" s="50"/>
      <c r="C46" s="50"/>
      <c r="D46" s="50"/>
      <c r="E46" s="50"/>
      <c r="F46" s="50"/>
      <c r="G46" s="50"/>
      <c r="H46" s="50"/>
      <c r="I46" s="50"/>
      <c r="J46" s="50"/>
      <c r="K46" s="50"/>
      <c r="L46" s="50"/>
    </row>
    <row r="47" spans="1:12" ht="45" x14ac:dyDescent="0.25">
      <c r="A47" s="50"/>
      <c r="B47" s="64" t="s">
        <v>1</v>
      </c>
      <c r="C47" s="64" t="s">
        <v>2</v>
      </c>
      <c r="D47" s="64" t="s">
        <v>3</v>
      </c>
      <c r="E47" s="64" t="s">
        <v>4</v>
      </c>
      <c r="F47" s="64" t="s">
        <v>5</v>
      </c>
      <c r="G47" s="64" t="s">
        <v>6</v>
      </c>
      <c r="H47" s="64" t="s">
        <v>7</v>
      </c>
      <c r="I47" s="64" t="s">
        <v>50</v>
      </c>
      <c r="J47" s="64" t="s">
        <v>8</v>
      </c>
      <c r="K47" s="64" t="s">
        <v>9</v>
      </c>
      <c r="L47" s="97" t="s">
        <v>10</v>
      </c>
    </row>
    <row r="48" spans="1:12" x14ac:dyDescent="0.25">
      <c r="A48" s="26" t="s">
        <v>49</v>
      </c>
      <c r="B48" s="142">
        <v>0.17</v>
      </c>
      <c r="C48" s="142">
        <v>0.13</v>
      </c>
      <c r="D48" s="142">
        <v>0</v>
      </c>
      <c r="E48" s="142">
        <v>0</v>
      </c>
      <c r="F48" s="142">
        <v>0.03</v>
      </c>
      <c r="G48" s="142">
        <v>0</v>
      </c>
      <c r="H48" s="142">
        <v>0.08</v>
      </c>
      <c r="I48" s="142">
        <v>0</v>
      </c>
      <c r="J48" s="142">
        <v>0</v>
      </c>
      <c r="K48" s="142">
        <v>0.42</v>
      </c>
      <c r="L48" s="143">
        <v>0.11065554093121552</v>
      </c>
    </row>
    <row r="49" spans="1:12" x14ac:dyDescent="0.25">
      <c r="A49" s="49" t="s">
        <v>1609</v>
      </c>
    </row>
    <row r="54" spans="1:12" ht="15.75" x14ac:dyDescent="0.25">
      <c r="A54" s="44" t="s">
        <v>192</v>
      </c>
      <c r="B54" s="45"/>
      <c r="C54" s="45"/>
      <c r="D54" s="45"/>
      <c r="E54" s="45"/>
      <c r="F54" s="45"/>
      <c r="G54" s="45"/>
      <c r="H54" s="45"/>
      <c r="I54" s="45"/>
      <c r="J54" s="45"/>
      <c r="K54" s="45"/>
      <c r="L54" s="45"/>
    </row>
    <row r="55" spans="1:12" x14ac:dyDescent="0.25">
      <c r="A55" s="123" t="s">
        <v>157</v>
      </c>
      <c r="B55" s="66"/>
      <c r="C55" s="66"/>
      <c r="D55" s="66"/>
      <c r="E55" s="66"/>
      <c r="F55" s="66"/>
      <c r="G55" s="66"/>
      <c r="H55" s="66"/>
      <c r="I55" s="66"/>
      <c r="J55" s="66"/>
      <c r="K55" s="66"/>
      <c r="L55" s="66"/>
    </row>
    <row r="56" spans="1:12" x14ac:dyDescent="0.25">
      <c r="A56" s="50"/>
      <c r="B56" s="50"/>
      <c r="C56" s="50"/>
      <c r="D56" s="50"/>
      <c r="E56" s="50"/>
      <c r="F56" s="50"/>
      <c r="G56" s="50"/>
      <c r="H56" s="50"/>
      <c r="I56" s="50"/>
      <c r="J56" s="50"/>
      <c r="K56" s="50"/>
      <c r="L56" s="50"/>
    </row>
    <row r="57" spans="1:12" ht="45" x14ac:dyDescent="0.25">
      <c r="A57" s="50"/>
      <c r="B57" s="64" t="s">
        <v>1</v>
      </c>
      <c r="C57" s="64" t="s">
        <v>2</v>
      </c>
      <c r="D57" s="64" t="s">
        <v>3</v>
      </c>
      <c r="E57" s="64" t="s">
        <v>4</v>
      </c>
      <c r="F57" s="64" t="s">
        <v>5</v>
      </c>
      <c r="G57" s="64" t="s">
        <v>6</v>
      </c>
      <c r="H57" s="64" t="s">
        <v>7</v>
      </c>
      <c r="I57" s="64" t="s">
        <v>50</v>
      </c>
      <c r="J57" s="64" t="s">
        <v>8</v>
      </c>
      <c r="K57" s="64" t="s">
        <v>9</v>
      </c>
      <c r="L57" s="97" t="s">
        <v>10</v>
      </c>
    </row>
    <row r="58" spans="1:12" x14ac:dyDescent="0.25">
      <c r="A58" s="98" t="s">
        <v>218</v>
      </c>
      <c r="B58" s="144">
        <v>0.12</v>
      </c>
      <c r="C58" s="144">
        <v>0.12</v>
      </c>
      <c r="D58" s="144">
        <v>0</v>
      </c>
      <c r="E58" s="144">
        <v>0</v>
      </c>
      <c r="F58" s="144">
        <v>0.03</v>
      </c>
      <c r="G58" s="144">
        <v>0</v>
      </c>
      <c r="H58" s="406">
        <v>0.05</v>
      </c>
      <c r="I58" s="144">
        <v>0</v>
      </c>
      <c r="J58" s="144">
        <v>0</v>
      </c>
      <c r="K58" s="144">
        <v>0.42</v>
      </c>
      <c r="L58" s="144">
        <v>8.0416884013095477E-2</v>
      </c>
    </row>
    <row r="59" spans="1:12" x14ac:dyDescent="0.25">
      <c r="A59" s="98" t="s">
        <v>219</v>
      </c>
      <c r="B59" s="144">
        <v>0.02</v>
      </c>
      <c r="C59" s="144">
        <v>0.01</v>
      </c>
      <c r="D59" s="144">
        <v>0</v>
      </c>
      <c r="E59" s="144">
        <v>0</v>
      </c>
      <c r="F59" s="144">
        <v>0</v>
      </c>
      <c r="G59" s="144">
        <v>0</v>
      </c>
      <c r="H59" s="406">
        <v>0.01</v>
      </c>
      <c r="I59" s="144">
        <v>0</v>
      </c>
      <c r="J59" s="144">
        <v>0</v>
      </c>
      <c r="K59" s="144">
        <v>0</v>
      </c>
      <c r="L59" s="144">
        <v>1.0355561912730075E-2</v>
      </c>
    </row>
    <row r="60" spans="1:12" x14ac:dyDescent="0.25">
      <c r="A60" s="98" t="s">
        <v>220</v>
      </c>
      <c r="B60" s="144">
        <v>0.01</v>
      </c>
      <c r="C60" s="144">
        <v>0</v>
      </c>
      <c r="D60" s="144">
        <v>0</v>
      </c>
      <c r="E60" s="144">
        <v>0</v>
      </c>
      <c r="F60" s="144">
        <v>0</v>
      </c>
      <c r="G60" s="144">
        <v>0</v>
      </c>
      <c r="H60" s="406">
        <v>0.01</v>
      </c>
      <c r="I60" s="144">
        <v>0</v>
      </c>
      <c r="J60" s="144">
        <v>0</v>
      </c>
      <c r="K60" s="144">
        <v>0</v>
      </c>
      <c r="L60" s="144">
        <v>7.9428220670287944E-3</v>
      </c>
    </row>
    <row r="61" spans="1:12" x14ac:dyDescent="0.25">
      <c r="A61" s="98" t="s">
        <v>150</v>
      </c>
      <c r="B61" s="144">
        <v>0.01</v>
      </c>
      <c r="C61" s="144">
        <v>0</v>
      </c>
      <c r="D61" s="144">
        <v>0</v>
      </c>
      <c r="E61" s="144">
        <v>0</v>
      </c>
      <c r="F61" s="144">
        <v>0</v>
      </c>
      <c r="G61" s="144">
        <v>0</v>
      </c>
      <c r="H61" s="406">
        <v>0.01</v>
      </c>
      <c r="I61" s="144">
        <v>0</v>
      </c>
      <c r="J61" s="144">
        <v>0</v>
      </c>
      <c r="K61" s="144">
        <v>0</v>
      </c>
      <c r="L61" s="144">
        <v>5.2325665069644133E-3</v>
      </c>
    </row>
    <row r="62" spans="1:12" x14ac:dyDescent="0.25">
      <c r="A62" s="98" t="s">
        <v>151</v>
      </c>
      <c r="B62" s="144">
        <v>0</v>
      </c>
      <c r="C62" s="144">
        <v>0</v>
      </c>
      <c r="D62" s="144">
        <v>0</v>
      </c>
      <c r="E62" s="144">
        <v>0</v>
      </c>
      <c r="F62" s="144">
        <v>0</v>
      </c>
      <c r="G62" s="144">
        <v>0</v>
      </c>
      <c r="H62" s="406">
        <v>0.01</v>
      </c>
      <c r="I62" s="144">
        <v>0</v>
      </c>
      <c r="J62" s="144">
        <v>0</v>
      </c>
      <c r="K62" s="144">
        <v>0</v>
      </c>
      <c r="L62" s="144">
        <v>3.3076974512920277E-3</v>
      </c>
    </row>
    <row r="63" spans="1:12" x14ac:dyDescent="0.25">
      <c r="A63" s="103" t="s">
        <v>152</v>
      </c>
      <c r="B63" s="145">
        <v>0.01</v>
      </c>
      <c r="C63" s="145">
        <v>0</v>
      </c>
      <c r="D63" s="145">
        <v>0</v>
      </c>
      <c r="E63" s="145">
        <v>0</v>
      </c>
      <c r="F63" s="145">
        <v>0</v>
      </c>
      <c r="G63" s="145">
        <v>0</v>
      </c>
      <c r="H63" s="407">
        <v>0</v>
      </c>
      <c r="I63" s="145">
        <v>0</v>
      </c>
      <c r="J63" s="145">
        <v>0</v>
      </c>
      <c r="K63" s="145">
        <v>0</v>
      </c>
      <c r="L63" s="145">
        <v>3.4000089801047321E-3</v>
      </c>
    </row>
    <row r="68" spans="1:12" ht="15.75" x14ac:dyDescent="0.25">
      <c r="A68" s="44" t="s">
        <v>193</v>
      </c>
      <c r="B68" s="45"/>
      <c r="C68" s="45"/>
      <c r="D68" s="45"/>
      <c r="E68" s="45"/>
      <c r="F68" s="45"/>
      <c r="G68" s="45"/>
      <c r="H68" s="45"/>
      <c r="I68" s="45"/>
      <c r="J68" s="45"/>
      <c r="K68" s="45"/>
      <c r="L68" s="45"/>
    </row>
    <row r="69" spans="1:12" x14ac:dyDescent="0.25">
      <c r="A69" s="123" t="s">
        <v>153</v>
      </c>
      <c r="B69" s="66"/>
      <c r="C69" s="66"/>
      <c r="D69" s="66"/>
      <c r="E69" s="66"/>
      <c r="F69" s="66"/>
      <c r="G69" s="66"/>
      <c r="H69" s="66"/>
      <c r="I69" s="66"/>
      <c r="J69" s="66"/>
      <c r="K69" s="66"/>
      <c r="L69" s="66"/>
    </row>
    <row r="70" spans="1:12" x14ac:dyDescent="0.25">
      <c r="A70" s="50"/>
      <c r="B70" s="50"/>
      <c r="C70" s="50"/>
      <c r="D70" s="50"/>
      <c r="E70" s="50"/>
      <c r="F70" s="50"/>
      <c r="G70" s="50"/>
      <c r="H70" s="50"/>
      <c r="I70" s="50"/>
      <c r="J70" s="50"/>
      <c r="K70" s="50"/>
      <c r="L70" s="50"/>
    </row>
    <row r="71" spans="1:12" ht="45" x14ac:dyDescent="0.25">
      <c r="A71" s="50"/>
      <c r="B71" s="64" t="s">
        <v>1</v>
      </c>
      <c r="C71" s="64" t="s">
        <v>2</v>
      </c>
      <c r="D71" s="64" t="s">
        <v>3</v>
      </c>
      <c r="E71" s="64" t="s">
        <v>4</v>
      </c>
      <c r="F71" s="64" t="s">
        <v>5</v>
      </c>
      <c r="G71" s="64" t="s">
        <v>6</v>
      </c>
      <c r="H71" s="64" t="s">
        <v>7</v>
      </c>
      <c r="I71" s="64" t="s">
        <v>50</v>
      </c>
      <c r="J71" s="64" t="s">
        <v>8</v>
      </c>
      <c r="K71" s="64" t="s">
        <v>9</v>
      </c>
      <c r="L71" s="97" t="s">
        <v>10</v>
      </c>
    </row>
    <row r="72" spans="1:12" x14ac:dyDescent="0.25">
      <c r="A72" s="26" t="s">
        <v>154</v>
      </c>
      <c r="B72" s="141">
        <v>115.45174464</v>
      </c>
      <c r="C72" s="141">
        <v>2.79031166</v>
      </c>
      <c r="D72" s="141">
        <v>0</v>
      </c>
      <c r="E72" s="141">
        <v>0</v>
      </c>
      <c r="F72" s="141">
        <v>-0.10035614</v>
      </c>
      <c r="G72" s="141">
        <v>0</v>
      </c>
      <c r="H72" s="141">
        <v>14.388552189999999</v>
      </c>
      <c r="I72" s="141">
        <v>0</v>
      </c>
      <c r="J72" s="141">
        <v>0</v>
      </c>
      <c r="K72" s="141">
        <v>0</v>
      </c>
      <c r="L72" s="124">
        <v>132.53025235000001</v>
      </c>
    </row>
    <row r="77" spans="1:12" ht="15.75" x14ac:dyDescent="0.25">
      <c r="A77" s="44" t="s">
        <v>194</v>
      </c>
      <c r="B77" s="45"/>
      <c r="C77" s="45"/>
      <c r="D77" s="45"/>
      <c r="E77" s="45"/>
      <c r="F77" s="45"/>
      <c r="G77" s="45"/>
      <c r="H77" s="45"/>
      <c r="I77" s="45"/>
      <c r="J77" s="45"/>
      <c r="K77" s="45"/>
      <c r="L77" s="45"/>
    </row>
    <row r="78" spans="1:12" x14ac:dyDescent="0.25">
      <c r="A78" s="123" t="s">
        <v>155</v>
      </c>
      <c r="B78" s="66"/>
      <c r="C78" s="66"/>
      <c r="D78" s="66"/>
      <c r="E78" s="66"/>
      <c r="F78" s="66"/>
      <c r="G78" s="66"/>
      <c r="H78" s="66"/>
      <c r="I78" s="66"/>
      <c r="J78" s="66"/>
      <c r="K78" s="66"/>
      <c r="L78" s="66"/>
    </row>
    <row r="79" spans="1:12" x14ac:dyDescent="0.25">
      <c r="A79" s="50"/>
      <c r="B79" s="50"/>
      <c r="C79" s="50"/>
      <c r="D79" s="50"/>
      <c r="E79" s="50"/>
      <c r="F79" s="50"/>
      <c r="G79" s="50"/>
      <c r="H79" s="50"/>
      <c r="I79" s="50"/>
      <c r="J79" s="50"/>
      <c r="K79" s="50"/>
      <c r="L79" s="50"/>
    </row>
    <row r="80" spans="1:12" ht="45" x14ac:dyDescent="0.25">
      <c r="A80" s="50"/>
      <c r="B80" s="64" t="s">
        <v>1</v>
      </c>
      <c r="C80" s="64" t="s">
        <v>2</v>
      </c>
      <c r="D80" s="64" t="s">
        <v>3</v>
      </c>
      <c r="E80" s="64" t="s">
        <v>4</v>
      </c>
      <c r="F80" s="64" t="s">
        <v>5</v>
      </c>
      <c r="G80" s="64" t="s">
        <v>6</v>
      </c>
      <c r="H80" s="64" t="s">
        <v>7</v>
      </c>
      <c r="I80" s="64" t="s">
        <v>50</v>
      </c>
      <c r="J80" s="64" t="s">
        <v>8</v>
      </c>
      <c r="K80" s="64" t="s">
        <v>9</v>
      </c>
      <c r="L80" s="97" t="s">
        <v>10</v>
      </c>
    </row>
    <row r="81" spans="1:12" x14ac:dyDescent="0.25">
      <c r="A81" s="26" t="s">
        <v>156</v>
      </c>
      <c r="B81" s="127">
        <v>4.0031085197129765E-2</v>
      </c>
      <c r="C81" s="127">
        <v>9.6749688916614879E-4</v>
      </c>
      <c r="D81" s="127">
        <v>0</v>
      </c>
      <c r="E81" s="127">
        <v>0</v>
      </c>
      <c r="F81" s="127">
        <v>-3.4796920591559476E-5</v>
      </c>
      <c r="G81" s="127">
        <v>0</v>
      </c>
      <c r="H81" s="127">
        <v>4.9890052365798359E-3</v>
      </c>
      <c r="I81" s="127">
        <v>0</v>
      </c>
      <c r="J81" s="127">
        <v>0</v>
      </c>
      <c r="K81" s="127">
        <v>0</v>
      </c>
      <c r="L81" s="128">
        <v>4.5952790402284192E-2</v>
      </c>
    </row>
    <row r="82" spans="1:12" x14ac:dyDescent="0.25">
      <c r="A82" s="49"/>
    </row>
    <row r="83" spans="1:12" x14ac:dyDescent="0.25">
      <c r="L83" s="94" t="s">
        <v>221</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4"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7:C45"/>
  <sheetViews>
    <sheetView topLeftCell="C15" zoomScale="85" zoomScaleNormal="85" workbookViewId="0">
      <selection activeCell="M37" activeCellId="1" sqref="M15 M37"/>
    </sheetView>
  </sheetViews>
  <sheetFormatPr defaultColWidth="9.140625" defaultRowHeight="15" x14ac:dyDescent="0.25"/>
  <cols>
    <col min="1" max="1" width="66.140625" style="45" customWidth="1"/>
    <col min="2" max="2" width="68.140625" style="45" customWidth="1"/>
    <col min="3" max="3" width="74.42578125" style="45" customWidth="1"/>
    <col min="4" max="16384" width="9.140625" style="45"/>
  </cols>
  <sheetData>
    <row r="7" spans="1:3" ht="15.75" x14ac:dyDescent="0.25">
      <c r="A7" s="164" t="s">
        <v>244</v>
      </c>
      <c r="B7" s="57"/>
      <c r="C7" s="57"/>
    </row>
    <row r="8" spans="1:3" x14ac:dyDescent="0.25">
      <c r="A8" s="165" t="s">
        <v>143</v>
      </c>
      <c r="B8" s="166" t="s">
        <v>245</v>
      </c>
      <c r="C8" s="167" t="s">
        <v>246</v>
      </c>
    </row>
    <row r="9" spans="1:3" x14ac:dyDescent="0.25">
      <c r="A9" s="168"/>
      <c r="B9" s="169"/>
      <c r="C9" s="170"/>
    </row>
    <row r="10" spans="1:3" x14ac:dyDescent="0.25">
      <c r="A10" s="67" t="s">
        <v>247</v>
      </c>
      <c r="B10" s="171"/>
      <c r="C10" s="171"/>
    </row>
    <row r="11" spans="1:3" ht="30" x14ac:dyDescent="0.25">
      <c r="A11" s="10" t="s">
        <v>248</v>
      </c>
      <c r="B11" s="10" t="s">
        <v>249</v>
      </c>
      <c r="C11" s="434"/>
    </row>
    <row r="12" spans="1:3" x14ac:dyDescent="0.25">
      <c r="A12" s="27"/>
      <c r="B12" s="10"/>
      <c r="C12" s="434"/>
    </row>
    <row r="13" spans="1:3" ht="45" x14ac:dyDescent="0.25">
      <c r="A13" s="27"/>
      <c r="B13" s="10" t="s">
        <v>250</v>
      </c>
      <c r="C13" s="434"/>
    </row>
    <row r="14" spans="1:3" ht="30" x14ac:dyDescent="0.25">
      <c r="A14" s="17" t="s">
        <v>251</v>
      </c>
      <c r="B14" s="10" t="s">
        <v>252</v>
      </c>
      <c r="C14" s="434"/>
    </row>
    <row r="15" spans="1:3" x14ac:dyDescent="0.25">
      <c r="A15" s="17"/>
      <c r="B15" s="172" t="s">
        <v>253</v>
      </c>
      <c r="C15" s="434"/>
    </row>
    <row r="16" spans="1:3" ht="30" x14ac:dyDescent="0.25">
      <c r="A16" s="17" t="s">
        <v>254</v>
      </c>
      <c r="B16" s="172" t="s">
        <v>255</v>
      </c>
      <c r="C16" s="434"/>
    </row>
    <row r="17" spans="1:3" x14ac:dyDescent="0.25">
      <c r="A17" s="173"/>
      <c r="B17" s="172" t="s">
        <v>256</v>
      </c>
      <c r="C17" s="434"/>
    </row>
    <row r="18" spans="1:3" x14ac:dyDescent="0.25">
      <c r="A18" s="173"/>
      <c r="B18" s="172" t="s">
        <v>257</v>
      </c>
      <c r="C18" s="434"/>
    </row>
    <row r="19" spans="1:3" x14ac:dyDescent="0.25">
      <c r="A19" s="173"/>
      <c r="B19" s="172" t="s">
        <v>258</v>
      </c>
      <c r="C19" s="434"/>
    </row>
    <row r="20" spans="1:3" x14ac:dyDescent="0.25">
      <c r="A20" s="173"/>
      <c r="B20" s="172" t="s">
        <v>259</v>
      </c>
      <c r="C20" s="434"/>
    </row>
    <row r="21" spans="1:3" x14ac:dyDescent="0.25">
      <c r="A21" s="173"/>
      <c r="B21" s="172" t="s">
        <v>260</v>
      </c>
      <c r="C21" s="434"/>
    </row>
    <row r="22" spans="1:3" ht="29.25" x14ac:dyDescent="0.25">
      <c r="A22" s="173"/>
      <c r="B22" s="172" t="s">
        <v>261</v>
      </c>
      <c r="C22" s="434"/>
    </row>
    <row r="23" spans="1:3" x14ac:dyDescent="0.25">
      <c r="A23" s="173"/>
      <c r="B23" s="172" t="s">
        <v>262</v>
      </c>
      <c r="C23" s="434"/>
    </row>
    <row r="24" spans="1:3" x14ac:dyDescent="0.25">
      <c r="A24" s="173"/>
      <c r="B24" s="172" t="s">
        <v>263</v>
      </c>
      <c r="C24" s="434"/>
    </row>
    <row r="25" spans="1:3" x14ac:dyDescent="0.25">
      <c r="A25" s="173"/>
      <c r="B25" s="172" t="s">
        <v>264</v>
      </c>
      <c r="C25" s="434"/>
    </row>
    <row r="26" spans="1:3" x14ac:dyDescent="0.25">
      <c r="A26" s="173"/>
      <c r="B26" s="172" t="s">
        <v>265</v>
      </c>
      <c r="C26" s="434"/>
    </row>
    <row r="27" spans="1:3" x14ac:dyDescent="0.25">
      <c r="A27" s="173"/>
      <c r="B27" s="172"/>
      <c r="C27" s="10"/>
    </row>
    <row r="28" spans="1:3" x14ac:dyDescent="0.25">
      <c r="A28" s="67" t="s">
        <v>266</v>
      </c>
      <c r="B28" s="51"/>
      <c r="C28" s="51"/>
    </row>
    <row r="29" spans="1:3" ht="30" x14ac:dyDescent="0.25">
      <c r="A29" s="433" t="s">
        <v>267</v>
      </c>
      <c r="B29" s="10" t="s">
        <v>268</v>
      </c>
      <c r="C29" s="434"/>
    </row>
    <row r="30" spans="1:3" x14ac:dyDescent="0.25">
      <c r="A30" s="433"/>
      <c r="B30" s="10"/>
      <c r="C30" s="434"/>
    </row>
    <row r="31" spans="1:3" ht="30" x14ac:dyDescent="0.25">
      <c r="A31" s="433"/>
      <c r="B31" s="10" t="s">
        <v>269</v>
      </c>
      <c r="C31" s="434"/>
    </row>
    <row r="32" spans="1:3" x14ac:dyDescent="0.25">
      <c r="A32" s="433"/>
      <c r="B32" s="11"/>
      <c r="C32" s="434"/>
    </row>
    <row r="33" spans="1:3" x14ac:dyDescent="0.25">
      <c r="A33" s="433"/>
      <c r="B33" s="11" t="s">
        <v>270</v>
      </c>
      <c r="C33" s="434"/>
    </row>
    <row r="34" spans="1:3" ht="30" x14ac:dyDescent="0.25">
      <c r="A34" s="433" t="s">
        <v>271</v>
      </c>
      <c r="B34" s="10" t="s">
        <v>272</v>
      </c>
      <c r="C34" s="434"/>
    </row>
    <row r="35" spans="1:3" x14ac:dyDescent="0.25">
      <c r="A35" s="433"/>
      <c r="B35" s="10"/>
      <c r="C35" s="434"/>
    </row>
    <row r="36" spans="1:3" x14ac:dyDescent="0.25">
      <c r="A36" s="433"/>
      <c r="B36" s="11" t="s">
        <v>273</v>
      </c>
      <c r="C36" s="434"/>
    </row>
    <row r="37" spans="1:3" ht="30" x14ac:dyDescent="0.25">
      <c r="A37" s="433" t="s">
        <v>274</v>
      </c>
      <c r="B37" s="10" t="s">
        <v>275</v>
      </c>
      <c r="C37" s="434"/>
    </row>
    <row r="38" spans="1:3" x14ac:dyDescent="0.25">
      <c r="A38" s="433"/>
      <c r="B38" s="10"/>
      <c r="C38" s="434"/>
    </row>
    <row r="39" spans="1:3" x14ac:dyDescent="0.25">
      <c r="A39" s="433"/>
      <c r="B39" s="11" t="s">
        <v>276</v>
      </c>
      <c r="C39" s="434"/>
    </row>
    <row r="40" spans="1:3" ht="30" x14ac:dyDescent="0.25">
      <c r="A40" s="433" t="s">
        <v>277</v>
      </c>
      <c r="B40" s="10" t="s">
        <v>278</v>
      </c>
      <c r="C40" s="434"/>
    </row>
    <row r="41" spans="1:3" x14ac:dyDescent="0.25">
      <c r="A41" s="433"/>
      <c r="B41" s="10"/>
      <c r="C41" s="434"/>
    </row>
    <row r="42" spans="1:3" ht="30" x14ac:dyDescent="0.25">
      <c r="A42" s="433"/>
      <c r="B42" s="11" t="s">
        <v>279</v>
      </c>
      <c r="C42" s="434"/>
    </row>
    <row r="43" spans="1:3" ht="45" x14ac:dyDescent="0.25">
      <c r="A43" s="17" t="s">
        <v>280</v>
      </c>
      <c r="B43" s="10" t="s">
        <v>281</v>
      </c>
      <c r="C43" s="10"/>
    </row>
    <row r="44" spans="1:3" ht="15.75" x14ac:dyDescent="0.25">
      <c r="A44" s="174"/>
      <c r="B44" s="175"/>
      <c r="C44" s="175"/>
    </row>
    <row r="45" spans="1:3" x14ac:dyDescent="0.25">
      <c r="C45" s="94" t="s">
        <v>221</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7:O58"/>
  <sheetViews>
    <sheetView showGridLines="0" zoomScale="85" zoomScaleNormal="85" workbookViewId="0">
      <selection activeCell="M37" activeCellId="1" sqref="B15:O15 M37"/>
    </sheetView>
  </sheetViews>
  <sheetFormatPr defaultColWidth="9.140625" defaultRowHeight="15" x14ac:dyDescent="0.25"/>
  <cols>
    <col min="1" max="1" width="42.28515625" style="45" customWidth="1"/>
    <col min="2" max="3" width="9.140625" style="45" customWidth="1"/>
    <col min="4" max="5" width="9.7109375" style="45" bestFit="1" customWidth="1"/>
    <col min="6" max="6" width="10.42578125" style="45" bestFit="1" customWidth="1"/>
    <col min="7" max="14" width="9.140625" style="45"/>
    <col min="15" max="15" width="9.140625" style="45" customWidth="1"/>
    <col min="16" max="16384" width="9.140625" style="45"/>
  </cols>
  <sheetData>
    <row r="7" spans="1:15" ht="15.75" x14ac:dyDescent="0.25">
      <c r="A7" s="176" t="s">
        <v>282</v>
      </c>
      <c r="B7" s="177"/>
      <c r="C7" s="177"/>
      <c r="D7" s="178"/>
      <c r="E7" s="178"/>
      <c r="F7" s="178"/>
      <c r="G7" s="178"/>
      <c r="H7" s="178"/>
      <c r="I7" s="178"/>
      <c r="J7" s="178"/>
      <c r="K7" s="178"/>
      <c r="L7" s="178"/>
      <c r="M7" s="178"/>
      <c r="N7" s="178"/>
      <c r="O7" s="178"/>
    </row>
    <row r="8" spans="1:15" x14ac:dyDescent="0.25">
      <c r="A8" s="179" t="s">
        <v>283</v>
      </c>
      <c r="B8" s="436" t="s">
        <v>284</v>
      </c>
      <c r="C8" s="436"/>
      <c r="D8" s="436"/>
      <c r="E8" s="436"/>
      <c r="F8" s="436"/>
      <c r="G8" s="436"/>
      <c r="H8" s="436"/>
      <c r="I8" s="436"/>
      <c r="J8" s="436"/>
      <c r="K8" s="436"/>
      <c r="L8" s="436"/>
      <c r="M8" s="436"/>
      <c r="N8" s="436"/>
      <c r="O8" s="436"/>
    </row>
    <row r="9" spans="1:15" x14ac:dyDescent="0.25">
      <c r="A9" s="179"/>
      <c r="B9" s="437" t="s">
        <v>285</v>
      </c>
      <c r="C9" s="437"/>
      <c r="D9" s="437"/>
      <c r="E9" s="437"/>
      <c r="F9" s="437"/>
      <c r="G9" s="437"/>
      <c r="H9" s="437"/>
      <c r="I9" s="437"/>
      <c r="J9" s="437"/>
      <c r="K9" s="437"/>
      <c r="L9" s="437"/>
      <c r="M9" s="437"/>
      <c r="N9" s="437"/>
      <c r="O9" s="437"/>
    </row>
    <row r="10" spans="1:15" ht="15.75" thickBot="1" x14ac:dyDescent="0.3">
      <c r="A10" s="180"/>
      <c r="B10" s="181"/>
      <c r="C10" s="181"/>
      <c r="D10" s="178"/>
      <c r="E10" s="178"/>
      <c r="F10" s="178"/>
      <c r="G10" s="178"/>
      <c r="H10" s="178"/>
      <c r="I10" s="178"/>
      <c r="J10" s="178"/>
      <c r="K10" s="178"/>
      <c r="L10" s="178"/>
      <c r="M10" s="178"/>
      <c r="N10" s="178"/>
      <c r="O10" s="178"/>
    </row>
    <row r="11" spans="1:15" ht="15.75" thickBot="1" x14ac:dyDescent="0.3">
      <c r="A11" s="182" t="s">
        <v>286</v>
      </c>
      <c r="B11" s="438"/>
      <c r="C11" s="439"/>
      <c r="D11" s="439"/>
      <c r="E11" s="439"/>
      <c r="F11" s="439"/>
      <c r="G11" s="439"/>
      <c r="H11" s="439"/>
      <c r="I11" s="439"/>
      <c r="J11" s="439"/>
      <c r="K11" s="439"/>
      <c r="L11" s="439"/>
      <c r="M11" s="439"/>
      <c r="N11" s="439"/>
      <c r="O11" s="440"/>
    </row>
    <row r="12" spans="1:15" x14ac:dyDescent="0.25">
      <c r="A12" s="183" t="s">
        <v>287</v>
      </c>
      <c r="B12" s="441"/>
      <c r="C12" s="441"/>
      <c r="D12" s="441"/>
      <c r="E12" s="441"/>
      <c r="F12" s="441"/>
      <c r="G12" s="441"/>
      <c r="H12" s="441"/>
      <c r="I12" s="441"/>
      <c r="J12" s="441"/>
      <c r="K12" s="441"/>
      <c r="L12" s="441"/>
      <c r="M12" s="441"/>
      <c r="N12" s="441"/>
      <c r="O12" s="442"/>
    </row>
    <row r="13" spans="1:15" x14ac:dyDescent="0.25">
      <c r="A13" s="184" t="s">
        <v>288</v>
      </c>
      <c r="B13" s="443"/>
      <c r="C13" s="443"/>
      <c r="D13" s="443"/>
      <c r="E13" s="443"/>
      <c r="F13" s="443"/>
      <c r="G13" s="443"/>
      <c r="H13" s="443"/>
      <c r="I13" s="443"/>
      <c r="J13" s="443"/>
      <c r="K13" s="443"/>
      <c r="L13" s="443"/>
      <c r="M13" s="443"/>
      <c r="N13" s="443"/>
      <c r="O13" s="444"/>
    </row>
    <row r="14" spans="1:15" ht="15.75" thickBot="1" x14ac:dyDescent="0.3">
      <c r="A14" s="185"/>
      <c r="B14" s="445"/>
      <c r="C14" s="445"/>
      <c r="D14" s="445"/>
      <c r="E14" s="445"/>
      <c r="F14" s="445"/>
      <c r="G14" s="445"/>
      <c r="H14" s="445"/>
      <c r="I14" s="445"/>
      <c r="J14" s="445"/>
      <c r="K14" s="445"/>
      <c r="L14" s="445"/>
      <c r="M14" s="445"/>
      <c r="N14" s="445"/>
      <c r="O14" s="446"/>
    </row>
    <row r="15" spans="1:15" ht="15" customHeight="1" thickBot="1" x14ac:dyDescent="0.3">
      <c r="A15" s="182" t="s">
        <v>289</v>
      </c>
      <c r="B15" s="447" t="s">
        <v>290</v>
      </c>
      <c r="C15" s="447"/>
      <c r="D15" s="447"/>
      <c r="E15" s="447"/>
      <c r="F15" s="447"/>
      <c r="G15" s="447"/>
      <c r="H15" s="447"/>
      <c r="I15" s="447"/>
      <c r="J15" s="447"/>
      <c r="K15" s="447"/>
      <c r="L15" s="447"/>
      <c r="M15" s="447"/>
      <c r="N15" s="447"/>
      <c r="O15" s="448"/>
    </row>
    <row r="16" spans="1:15" ht="231.75" customHeight="1" thickBot="1" x14ac:dyDescent="0.3">
      <c r="A16" s="185" t="s">
        <v>291</v>
      </c>
      <c r="B16" s="449" t="s">
        <v>292</v>
      </c>
      <c r="C16" s="450"/>
      <c r="D16" s="450"/>
      <c r="E16" s="450"/>
      <c r="F16" s="450"/>
      <c r="G16" s="450"/>
      <c r="H16" s="450"/>
      <c r="I16" s="450"/>
      <c r="J16" s="450"/>
      <c r="K16" s="450"/>
      <c r="L16" s="450"/>
      <c r="M16" s="450"/>
      <c r="N16" s="450"/>
      <c r="O16" s="451"/>
    </row>
    <row r="17" spans="1:15" ht="15" customHeight="1" x14ac:dyDescent="0.25">
      <c r="A17" s="186"/>
      <c r="B17" s="187"/>
      <c r="C17" s="188"/>
      <c r="D17" s="188"/>
      <c r="E17" s="188"/>
      <c r="F17" s="188"/>
      <c r="G17" s="188"/>
      <c r="H17" s="188"/>
      <c r="I17" s="188"/>
      <c r="J17" s="188"/>
      <c r="K17" s="188"/>
      <c r="L17" s="188"/>
      <c r="M17" s="188"/>
      <c r="N17" s="188"/>
      <c r="O17" s="189"/>
    </row>
    <row r="18" spans="1:15" x14ac:dyDescent="0.25">
      <c r="A18" s="190"/>
      <c r="B18" s="191"/>
      <c r="C18" s="192"/>
      <c r="D18" s="192"/>
      <c r="E18" s="192"/>
      <c r="F18" s="192"/>
      <c r="G18" s="192"/>
      <c r="H18" s="192"/>
      <c r="I18" s="192"/>
      <c r="J18" s="192"/>
      <c r="K18" s="192"/>
      <c r="L18" s="192"/>
      <c r="M18" s="192"/>
      <c r="N18" s="192"/>
      <c r="O18" s="193"/>
    </row>
    <row r="19" spans="1:15" x14ac:dyDescent="0.25">
      <c r="A19" s="435" t="s">
        <v>293</v>
      </c>
      <c r="B19" s="194" t="s">
        <v>294</v>
      </c>
      <c r="C19" s="195"/>
      <c r="D19" s="195"/>
      <c r="E19" s="195"/>
      <c r="F19" s="195"/>
      <c r="G19" s="195"/>
      <c r="H19" s="195"/>
      <c r="I19" s="195"/>
      <c r="J19" s="195"/>
      <c r="K19" s="195"/>
      <c r="L19" s="195"/>
      <c r="M19" s="195"/>
      <c r="N19" s="195"/>
      <c r="O19" s="196"/>
    </row>
    <row r="20" spans="1:15" x14ac:dyDescent="0.25">
      <c r="A20" s="435"/>
      <c r="B20" s="197"/>
      <c r="C20" s="198"/>
      <c r="D20" s="198"/>
      <c r="E20" s="198"/>
      <c r="F20" s="198"/>
      <c r="G20" s="198"/>
      <c r="H20" s="198"/>
      <c r="I20" s="198"/>
      <c r="J20" s="198"/>
      <c r="K20" s="198"/>
      <c r="L20" s="198"/>
      <c r="M20" s="198"/>
      <c r="N20" s="198"/>
      <c r="O20" s="199"/>
    </row>
    <row r="21" spans="1:15" x14ac:dyDescent="0.25">
      <c r="A21" s="435"/>
      <c r="B21" s="200" t="s">
        <v>295</v>
      </c>
      <c r="C21" s="201"/>
      <c r="D21" s="202"/>
      <c r="E21" s="203"/>
      <c r="F21" s="201"/>
      <c r="G21" s="201"/>
      <c r="H21" s="201"/>
      <c r="I21" s="201"/>
      <c r="J21" s="201"/>
      <c r="K21" s="201"/>
      <c r="L21" s="201"/>
      <c r="M21" s="201"/>
      <c r="N21" s="201"/>
      <c r="O21" s="204"/>
    </row>
    <row r="22" spans="1:15" x14ac:dyDescent="0.25">
      <c r="A22" s="190"/>
      <c r="B22" s="205" t="s">
        <v>296</v>
      </c>
      <c r="C22" s="201"/>
      <c r="D22" s="202"/>
      <c r="E22" s="203"/>
      <c r="F22" s="201"/>
      <c r="G22" s="201"/>
      <c r="H22" s="201"/>
      <c r="I22" s="201"/>
      <c r="J22" s="201"/>
      <c r="K22" s="201"/>
      <c r="L22" s="201"/>
      <c r="M22" s="201"/>
      <c r="N22" s="201"/>
      <c r="O22" s="204"/>
    </row>
    <row r="23" spans="1:15" x14ac:dyDescent="0.25">
      <c r="A23" s="186"/>
      <c r="B23" s="206"/>
      <c r="C23" s="201"/>
      <c r="D23" s="202"/>
      <c r="E23" s="203"/>
      <c r="F23" s="201"/>
      <c r="G23" s="201"/>
      <c r="H23" s="201"/>
      <c r="I23" s="201"/>
      <c r="J23" s="201"/>
      <c r="K23" s="201"/>
      <c r="L23" s="201"/>
      <c r="M23" s="201"/>
      <c r="N23" s="201"/>
      <c r="O23" s="204"/>
    </row>
    <row r="24" spans="1:15" ht="15" customHeight="1" x14ac:dyDescent="0.25">
      <c r="A24" s="186"/>
      <c r="B24" s="207"/>
      <c r="C24" s="389" t="s">
        <v>297</v>
      </c>
      <c r="D24" s="208"/>
      <c r="E24" s="208"/>
      <c r="F24" s="208"/>
      <c r="G24" s="208"/>
      <c r="H24" s="208"/>
      <c r="I24" s="208"/>
      <c r="J24" s="208"/>
      <c r="K24" s="208"/>
      <c r="L24" s="201"/>
      <c r="M24" s="201"/>
      <c r="N24" s="201"/>
      <c r="O24" s="204"/>
    </row>
    <row r="25" spans="1:15" x14ac:dyDescent="0.25">
      <c r="A25" s="186"/>
      <c r="B25" s="207"/>
      <c r="C25" s="201"/>
      <c r="D25" s="201"/>
      <c r="E25" s="201"/>
      <c r="F25" s="201"/>
      <c r="G25" s="201"/>
      <c r="H25" s="201"/>
      <c r="I25" s="201"/>
      <c r="J25" s="201"/>
      <c r="K25" s="201"/>
      <c r="L25" s="201"/>
      <c r="M25" s="201"/>
      <c r="N25" s="201"/>
      <c r="O25" s="204"/>
    </row>
    <row r="26" spans="1:15" ht="15.75" thickBot="1" x14ac:dyDescent="0.3">
      <c r="A26" s="186"/>
      <c r="B26" s="209" t="s">
        <v>298</v>
      </c>
      <c r="C26" s="210" t="s">
        <v>299</v>
      </c>
      <c r="D26" s="210" t="s">
        <v>300</v>
      </c>
      <c r="E26" s="210" t="s">
        <v>301</v>
      </c>
      <c r="F26" s="210" t="s">
        <v>302</v>
      </c>
      <c r="G26" s="210" t="s">
        <v>303</v>
      </c>
      <c r="H26" s="210" t="s">
        <v>304</v>
      </c>
      <c r="I26" s="210" t="s">
        <v>305</v>
      </c>
      <c r="J26" s="210" t="s">
        <v>306</v>
      </c>
      <c r="K26" s="210" t="s">
        <v>307</v>
      </c>
      <c r="L26" s="201"/>
      <c r="M26" s="201"/>
      <c r="N26" s="201"/>
      <c r="O26" s="204"/>
    </row>
    <row r="27" spans="1:15" x14ac:dyDescent="0.25">
      <c r="A27" s="186"/>
      <c r="B27" s="211">
        <v>266666.66666666669</v>
      </c>
      <c r="C27" s="212">
        <v>266666.66666666669</v>
      </c>
      <c r="D27" s="212">
        <v>266666.66666666669</v>
      </c>
      <c r="E27" s="212">
        <v>133333.33333333334</v>
      </c>
      <c r="F27" s="212">
        <v>66666.666666666672</v>
      </c>
      <c r="G27" s="213" t="s">
        <v>308</v>
      </c>
      <c r="H27" s="213" t="s">
        <v>308</v>
      </c>
      <c r="I27" s="213" t="s">
        <v>308</v>
      </c>
      <c r="J27" s="213" t="s">
        <v>308</v>
      </c>
      <c r="K27" s="213" t="s">
        <v>308</v>
      </c>
      <c r="L27" s="201"/>
      <c r="M27" s="201"/>
      <c r="N27" s="201"/>
      <c r="O27" s="204"/>
    </row>
    <row r="28" spans="1:15" x14ac:dyDescent="0.25">
      <c r="A28" s="186"/>
      <c r="B28" s="211"/>
      <c r="C28" s="212"/>
      <c r="D28" s="212"/>
      <c r="E28" s="212"/>
      <c r="F28" s="212"/>
      <c r="G28" s="213"/>
      <c r="H28" s="213"/>
      <c r="I28" s="213"/>
      <c r="J28" s="213"/>
      <c r="K28" s="213"/>
      <c r="L28" s="201"/>
      <c r="M28" s="201"/>
      <c r="N28" s="201"/>
      <c r="O28" s="204"/>
    </row>
    <row r="29" spans="1:15" x14ac:dyDescent="0.25">
      <c r="A29" s="186"/>
      <c r="B29" s="211"/>
      <c r="C29" s="212"/>
      <c r="D29" s="212"/>
      <c r="E29" s="212"/>
      <c r="F29" s="212"/>
      <c r="G29" s="213"/>
      <c r="H29" s="213"/>
      <c r="I29" s="213"/>
      <c r="J29" s="213"/>
      <c r="K29" s="213"/>
      <c r="L29" s="201"/>
      <c r="M29" s="201"/>
      <c r="N29" s="201"/>
      <c r="O29" s="204"/>
    </row>
    <row r="30" spans="1:15" x14ac:dyDescent="0.25">
      <c r="A30" s="186"/>
      <c r="B30" s="211"/>
      <c r="C30" s="212"/>
      <c r="D30" s="212"/>
      <c r="E30" s="212"/>
      <c r="F30" s="212"/>
      <c r="G30" s="213"/>
      <c r="H30" s="213"/>
      <c r="I30" s="213"/>
      <c r="J30" s="213"/>
      <c r="K30" s="213"/>
      <c r="L30" s="201"/>
      <c r="M30" s="201"/>
      <c r="N30" s="201"/>
      <c r="O30" s="204"/>
    </row>
    <row r="31" spans="1:15" x14ac:dyDescent="0.25">
      <c r="A31" s="186"/>
      <c r="B31" s="207" t="s">
        <v>309</v>
      </c>
      <c r="C31" s="212"/>
      <c r="D31" s="212"/>
      <c r="E31" s="212"/>
      <c r="F31" s="212"/>
      <c r="G31" s="213"/>
      <c r="H31" s="213"/>
      <c r="I31" s="213"/>
      <c r="J31" s="213"/>
      <c r="K31" s="213"/>
      <c r="L31" s="201"/>
      <c r="M31" s="201"/>
      <c r="N31" s="201"/>
      <c r="O31" s="204"/>
    </row>
    <row r="32" spans="1:15" x14ac:dyDescent="0.25">
      <c r="A32" s="186"/>
      <c r="B32" s="207"/>
      <c r="C32" s="212"/>
      <c r="D32" s="212"/>
      <c r="E32" s="212"/>
      <c r="F32" s="212"/>
      <c r="G32" s="213"/>
      <c r="H32" s="213"/>
      <c r="I32" s="213"/>
      <c r="J32" s="213"/>
      <c r="K32" s="213"/>
      <c r="L32" s="201"/>
      <c r="M32" s="201"/>
      <c r="N32" s="201"/>
      <c r="O32" s="204"/>
    </row>
    <row r="33" spans="1:15" x14ac:dyDescent="0.25">
      <c r="A33" s="186"/>
      <c r="B33" s="200" t="s">
        <v>295</v>
      </c>
      <c r="C33" s="201"/>
      <c r="D33" s="201"/>
      <c r="E33" s="201"/>
      <c r="F33" s="201"/>
      <c r="G33" s="201"/>
      <c r="H33" s="201"/>
      <c r="I33" s="201"/>
      <c r="J33" s="201"/>
      <c r="K33" s="201"/>
      <c r="L33" s="201"/>
      <c r="M33" s="201"/>
      <c r="N33" s="201"/>
      <c r="O33" s="204"/>
    </row>
    <row r="34" spans="1:15" x14ac:dyDescent="0.25">
      <c r="A34" s="186"/>
      <c r="B34" s="205" t="s">
        <v>310</v>
      </c>
      <c r="C34" s="201"/>
      <c r="D34" s="201"/>
      <c r="E34" s="201"/>
      <c r="F34" s="201"/>
      <c r="G34" s="201"/>
      <c r="H34" s="201"/>
      <c r="I34" s="201"/>
      <c r="J34" s="201"/>
      <c r="K34" s="201"/>
      <c r="L34" s="201"/>
      <c r="M34" s="201"/>
      <c r="N34" s="201"/>
      <c r="O34" s="204"/>
    </row>
    <row r="35" spans="1:15" x14ac:dyDescent="0.25">
      <c r="A35" s="186"/>
      <c r="B35" s="207" t="s">
        <v>311</v>
      </c>
      <c r="C35" s="214"/>
      <c r="D35" s="214"/>
      <c r="E35" s="214"/>
      <c r="F35" s="214"/>
      <c r="G35" s="214"/>
      <c r="H35" s="214"/>
      <c r="I35" s="214"/>
      <c r="J35" s="214"/>
      <c r="K35" s="214"/>
      <c r="L35" s="201"/>
      <c r="M35" s="201"/>
      <c r="N35" s="201"/>
      <c r="O35" s="204"/>
    </row>
    <row r="36" spans="1:15" x14ac:dyDescent="0.25">
      <c r="A36" s="186"/>
      <c r="B36" s="215"/>
      <c r="C36" s="214"/>
      <c r="D36" s="214"/>
      <c r="E36" s="214"/>
      <c r="F36" s="214"/>
      <c r="G36" s="214"/>
      <c r="H36" s="214"/>
      <c r="I36" s="214"/>
      <c r="J36" s="214"/>
      <c r="K36" s="214"/>
      <c r="L36" s="201"/>
      <c r="M36" s="201"/>
      <c r="N36" s="201"/>
      <c r="O36" s="204"/>
    </row>
    <row r="37" spans="1:15" ht="15" customHeight="1" x14ac:dyDescent="0.25">
      <c r="A37" s="186"/>
      <c r="B37" s="207"/>
      <c r="C37" s="389" t="s">
        <v>297</v>
      </c>
      <c r="D37" s="208"/>
      <c r="E37" s="208"/>
      <c r="F37" s="208"/>
      <c r="G37" s="208"/>
      <c r="H37" s="208"/>
      <c r="I37" s="208"/>
      <c r="J37" s="208"/>
      <c r="K37" s="208"/>
      <c r="L37" s="201"/>
      <c r="M37" s="201"/>
      <c r="N37" s="201"/>
      <c r="O37" s="204"/>
    </row>
    <row r="38" spans="1:15" x14ac:dyDescent="0.25">
      <c r="A38" s="186"/>
      <c r="B38" s="207"/>
      <c r="C38" s="201"/>
      <c r="D38" s="201"/>
      <c r="E38" s="201"/>
      <c r="F38" s="201"/>
      <c r="G38" s="201"/>
      <c r="H38" s="201"/>
      <c r="I38" s="201"/>
      <c r="J38" s="201"/>
      <c r="K38" s="201"/>
      <c r="L38" s="201"/>
      <c r="M38" s="201"/>
      <c r="N38" s="201"/>
      <c r="O38" s="204"/>
    </row>
    <row r="39" spans="1:15" ht="15.75" thickBot="1" x14ac:dyDescent="0.3">
      <c r="A39" s="186"/>
      <c r="B39" s="209" t="s">
        <v>298</v>
      </c>
      <c r="C39" s="210" t="s">
        <v>299</v>
      </c>
      <c r="D39" s="210" t="s">
        <v>300</v>
      </c>
      <c r="E39" s="210" t="s">
        <v>301</v>
      </c>
      <c r="F39" s="210" t="s">
        <v>302</v>
      </c>
      <c r="G39" s="210" t="s">
        <v>303</v>
      </c>
      <c r="H39" s="210" t="s">
        <v>304</v>
      </c>
      <c r="I39" s="210" t="s">
        <v>305</v>
      </c>
      <c r="J39" s="210" t="s">
        <v>306</v>
      </c>
      <c r="K39" s="210" t="s">
        <v>307</v>
      </c>
      <c r="L39" s="201"/>
      <c r="M39" s="201"/>
      <c r="N39" s="201"/>
      <c r="O39" s="204"/>
    </row>
    <row r="40" spans="1:15" x14ac:dyDescent="0.25">
      <c r="A40" s="186"/>
      <c r="B40" s="216" t="s">
        <v>308</v>
      </c>
      <c r="C40" s="213" t="s">
        <v>308</v>
      </c>
      <c r="D40" s="217">
        <v>571428.57142857148</v>
      </c>
      <c r="E40" s="217">
        <v>285714.28571428574</v>
      </c>
      <c r="F40" s="217">
        <v>142857.14285714287</v>
      </c>
      <c r="G40" s="213" t="s">
        <v>308</v>
      </c>
      <c r="H40" s="213" t="s">
        <v>308</v>
      </c>
      <c r="I40" s="213" t="s">
        <v>308</v>
      </c>
      <c r="J40" s="213" t="s">
        <v>308</v>
      </c>
      <c r="K40" s="213" t="s">
        <v>308</v>
      </c>
      <c r="L40" s="201"/>
      <c r="M40" s="201"/>
      <c r="N40" s="201"/>
      <c r="O40" s="204"/>
    </row>
    <row r="41" spans="1:15" x14ac:dyDescent="0.25">
      <c r="A41" s="186"/>
      <c r="B41" s="207"/>
      <c r="C41" s="201"/>
      <c r="D41" s="201"/>
      <c r="E41" s="201"/>
      <c r="F41" s="201"/>
      <c r="G41" s="201"/>
      <c r="H41" s="201"/>
      <c r="I41" s="201"/>
      <c r="J41" s="201"/>
      <c r="K41" s="201"/>
      <c r="L41" s="201"/>
      <c r="M41" s="201"/>
      <c r="N41" s="201"/>
      <c r="O41" s="204"/>
    </row>
    <row r="42" spans="1:15" x14ac:dyDescent="0.25">
      <c r="A42" s="186"/>
      <c r="B42" s="207"/>
      <c r="C42" s="201"/>
      <c r="D42" s="201"/>
      <c r="E42" s="201"/>
      <c r="F42" s="201"/>
      <c r="G42" s="201"/>
      <c r="H42" s="201"/>
      <c r="I42" s="201"/>
      <c r="J42" s="201"/>
      <c r="K42" s="201"/>
      <c r="L42" s="201"/>
      <c r="M42" s="201"/>
      <c r="N42" s="201"/>
      <c r="O42" s="204"/>
    </row>
    <row r="43" spans="1:15" x14ac:dyDescent="0.25">
      <c r="A43" s="186"/>
      <c r="B43" s="207" t="s">
        <v>312</v>
      </c>
      <c r="C43" s="201"/>
      <c r="D43" s="201"/>
      <c r="E43" s="201"/>
      <c r="F43" s="201"/>
      <c r="G43" s="201"/>
      <c r="H43" s="201"/>
      <c r="I43" s="201"/>
      <c r="J43" s="201"/>
      <c r="K43" s="201"/>
      <c r="L43" s="201"/>
      <c r="M43" s="201"/>
      <c r="N43" s="201"/>
      <c r="O43" s="204"/>
    </row>
    <row r="44" spans="1:15" x14ac:dyDescent="0.25">
      <c r="A44" s="186"/>
      <c r="B44" s="207"/>
      <c r="C44" s="201"/>
      <c r="D44" s="201"/>
      <c r="E44" s="201"/>
      <c r="F44" s="201"/>
      <c r="G44" s="201"/>
      <c r="H44" s="201"/>
      <c r="I44" s="201"/>
      <c r="J44" s="201"/>
      <c r="K44" s="201"/>
      <c r="L44" s="201"/>
      <c r="M44" s="201"/>
      <c r="N44" s="201"/>
      <c r="O44" s="204"/>
    </row>
    <row r="45" spans="1:15" x14ac:dyDescent="0.25">
      <c r="A45" s="186"/>
      <c r="B45" s="200" t="s">
        <v>295</v>
      </c>
      <c r="C45" s="201"/>
      <c r="D45" s="201"/>
      <c r="E45" s="201"/>
      <c r="F45" s="201"/>
      <c r="G45" s="201"/>
      <c r="H45" s="201"/>
      <c r="I45" s="201"/>
      <c r="J45" s="201"/>
      <c r="K45" s="201"/>
      <c r="L45" s="201"/>
      <c r="M45" s="201"/>
      <c r="N45" s="201"/>
      <c r="O45" s="204"/>
    </row>
    <row r="46" spans="1:15" x14ac:dyDescent="0.25">
      <c r="A46" s="186"/>
      <c r="B46" s="207" t="s">
        <v>313</v>
      </c>
      <c r="C46" s="201"/>
      <c r="D46" s="201"/>
      <c r="E46" s="201"/>
      <c r="F46" s="201"/>
      <c r="G46" s="201"/>
      <c r="H46" s="201"/>
      <c r="I46" s="201"/>
      <c r="J46" s="201"/>
      <c r="K46" s="201"/>
      <c r="L46" s="201"/>
      <c r="M46" s="201"/>
      <c r="N46" s="201"/>
      <c r="O46" s="204"/>
    </row>
    <row r="47" spans="1:15" x14ac:dyDescent="0.25">
      <c r="A47" s="186"/>
      <c r="B47" s="205" t="s">
        <v>314</v>
      </c>
      <c r="C47" s="214"/>
      <c r="D47" s="214"/>
      <c r="E47" s="214"/>
      <c r="F47" s="214"/>
      <c r="G47" s="214"/>
      <c r="H47" s="214"/>
      <c r="I47" s="214"/>
      <c r="J47" s="214"/>
      <c r="K47" s="214"/>
      <c r="L47" s="201"/>
      <c r="M47" s="201"/>
      <c r="N47" s="201"/>
      <c r="O47" s="204"/>
    </row>
    <row r="48" spans="1:15" x14ac:dyDescent="0.25">
      <c r="A48" s="186"/>
      <c r="B48" s="205"/>
      <c r="C48" s="214"/>
      <c r="D48" s="214"/>
      <c r="E48" s="214"/>
      <c r="F48" s="214"/>
      <c r="G48" s="214"/>
      <c r="H48" s="214"/>
      <c r="I48" s="214"/>
      <c r="J48" s="214"/>
      <c r="K48" s="214"/>
      <c r="L48" s="201"/>
      <c r="M48" s="201"/>
      <c r="N48" s="201"/>
      <c r="O48" s="204"/>
    </row>
    <row r="49" spans="1:15" x14ac:dyDescent="0.25">
      <c r="A49" s="186"/>
      <c r="B49" s="218"/>
      <c r="C49" s="219"/>
      <c r="D49" s="202"/>
      <c r="E49" s="202"/>
      <c r="F49" s="214"/>
      <c r="G49" s="214"/>
      <c r="H49" s="214"/>
      <c r="I49" s="214"/>
      <c r="J49" s="214"/>
      <c r="K49" s="214"/>
      <c r="L49" s="201"/>
      <c r="M49" s="201"/>
      <c r="N49" s="201"/>
      <c r="O49" s="204"/>
    </row>
    <row r="50" spans="1:15" x14ac:dyDescent="0.25">
      <c r="A50" s="186"/>
      <c r="B50" s="215"/>
      <c r="C50" s="214"/>
      <c r="D50" s="214"/>
      <c r="E50" s="214"/>
      <c r="F50" s="214"/>
      <c r="G50" s="214"/>
      <c r="H50" s="214"/>
      <c r="I50" s="214"/>
      <c r="J50" s="214"/>
      <c r="K50" s="214"/>
      <c r="L50" s="201"/>
      <c r="M50" s="201"/>
      <c r="N50" s="201"/>
      <c r="O50" s="204"/>
    </row>
    <row r="51" spans="1:15" ht="15" customHeight="1" x14ac:dyDescent="0.25">
      <c r="A51" s="186"/>
      <c r="B51" s="207"/>
      <c r="C51" s="389" t="s">
        <v>315</v>
      </c>
      <c r="D51" s="208"/>
      <c r="E51" s="208"/>
      <c r="F51" s="208"/>
      <c r="G51" s="208"/>
      <c r="H51" s="208"/>
      <c r="I51" s="208"/>
      <c r="J51" s="208"/>
      <c r="K51" s="208"/>
      <c r="L51" s="201"/>
      <c r="M51" s="201"/>
      <c r="N51" s="201"/>
      <c r="O51" s="204"/>
    </row>
    <row r="52" spans="1:15" x14ac:dyDescent="0.25">
      <c r="A52" s="186"/>
      <c r="B52" s="207"/>
      <c r="C52" s="201"/>
      <c r="D52" s="201"/>
      <c r="E52" s="201"/>
      <c r="F52" s="201"/>
      <c r="G52" s="201"/>
      <c r="H52" s="201"/>
      <c r="I52" s="201"/>
      <c r="J52" s="201"/>
      <c r="K52" s="201"/>
      <c r="L52" s="201"/>
      <c r="M52" s="201"/>
      <c r="N52" s="201"/>
      <c r="O52" s="204"/>
    </row>
    <row r="53" spans="1:15" ht="15.75" thickBot="1" x14ac:dyDescent="0.3">
      <c r="A53" s="186"/>
      <c r="B53" s="209" t="s">
        <v>298</v>
      </c>
      <c r="C53" s="210" t="s">
        <v>299</v>
      </c>
      <c r="D53" s="210" t="s">
        <v>300</v>
      </c>
      <c r="E53" s="210" t="s">
        <v>301</v>
      </c>
      <c r="F53" s="210" t="s">
        <v>302</v>
      </c>
      <c r="G53" s="210" t="s">
        <v>303</v>
      </c>
      <c r="H53" s="210" t="s">
        <v>304</v>
      </c>
      <c r="I53" s="210" t="s">
        <v>305</v>
      </c>
      <c r="J53" s="210" t="s">
        <v>306</v>
      </c>
      <c r="K53" s="210" t="s">
        <v>307</v>
      </c>
      <c r="L53" s="201"/>
      <c r="M53" s="201"/>
      <c r="N53" s="201"/>
      <c r="O53" s="204"/>
    </row>
    <row r="54" spans="1:15" x14ac:dyDescent="0.25">
      <c r="A54" s="186"/>
      <c r="B54" s="216" t="s">
        <v>308</v>
      </c>
      <c r="C54" s="213" t="s">
        <v>308</v>
      </c>
      <c r="D54" s="213" t="s">
        <v>308</v>
      </c>
      <c r="E54" s="213" t="s">
        <v>308</v>
      </c>
      <c r="F54" s="203">
        <v>1000000</v>
      </c>
      <c r="G54" s="213" t="s">
        <v>308</v>
      </c>
      <c r="H54" s="213" t="s">
        <v>308</v>
      </c>
      <c r="I54" s="213" t="s">
        <v>308</v>
      </c>
      <c r="J54" s="213" t="s">
        <v>308</v>
      </c>
      <c r="K54" s="213" t="s">
        <v>308</v>
      </c>
      <c r="L54" s="201"/>
      <c r="M54" s="201"/>
      <c r="N54" s="201"/>
      <c r="O54" s="204"/>
    </row>
    <row r="55" spans="1:15" x14ac:dyDescent="0.25">
      <c r="A55" s="186"/>
      <c r="B55" s="207"/>
      <c r="C55" s="201"/>
      <c r="D55" s="201"/>
      <c r="E55" s="201"/>
      <c r="F55" s="201"/>
      <c r="G55" s="201"/>
      <c r="H55" s="201"/>
      <c r="I55" s="201"/>
      <c r="J55" s="201"/>
      <c r="K55" s="201"/>
      <c r="L55" s="201"/>
      <c r="M55" s="201"/>
      <c r="N55" s="201"/>
      <c r="O55" s="204"/>
    </row>
    <row r="56" spans="1:15" ht="15" customHeight="1" thickBot="1" x14ac:dyDescent="0.3">
      <c r="A56" s="220"/>
      <c r="B56" s="221"/>
      <c r="C56" s="222"/>
      <c r="D56" s="222"/>
      <c r="E56" s="222"/>
      <c r="F56" s="222"/>
      <c r="G56" s="222"/>
      <c r="H56" s="222"/>
      <c r="I56" s="222"/>
      <c r="J56" s="222"/>
      <c r="K56" s="222"/>
      <c r="L56" s="222"/>
      <c r="M56" s="222"/>
      <c r="N56" s="222"/>
      <c r="O56" s="223"/>
    </row>
    <row r="57" spans="1:15" ht="15.75" x14ac:dyDescent="0.25">
      <c r="A57" s="174"/>
      <c r="B57" s="175"/>
      <c r="C57" s="175"/>
    </row>
    <row r="58" spans="1:15" x14ac:dyDescent="0.25">
      <c r="O58" s="94" t="s">
        <v>221</v>
      </c>
    </row>
  </sheetData>
  <mergeCells count="7">
    <mergeCell ref="A19:A21"/>
    <mergeCell ref="B8:O8"/>
    <mergeCell ref="B9:O9"/>
    <mergeCell ref="B11:O11"/>
    <mergeCell ref="B12:O14"/>
    <mergeCell ref="B15:O15"/>
    <mergeCell ref="B16:O16"/>
  </mergeCells>
  <hyperlinks>
    <hyperlink ref="O58" location="Contents!A1" display="To Frontpage"/>
    <hyperlink ref="B15:C15" r:id="rId1" display="Legal framework for valuation and LTV-calculation follow the rules of the Danish FSA - Bekendtgørelse nr. 687 af 20. juni 2007"/>
  </hyperlinks>
  <printOptions horizontalCentered="1"/>
  <pageMargins left="0.19685039370078741" right="0.19685039370078741" top="0.74803149606299213" bottom="0.74803149606299213" header="0.31496062992125984" footer="0.31496062992125984"/>
  <pageSetup paperSize="9" scale="58" fitToHeight="0" orientation="portrait" r:id="rId2"/>
  <headerFooter scaleWithDoc="0"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C77"/>
  <sheetViews>
    <sheetView zoomScale="70" zoomScaleNormal="70" workbookViewId="0">
      <selection activeCell="M37" activeCellId="1" sqref="M15 M37"/>
    </sheetView>
  </sheetViews>
  <sheetFormatPr defaultColWidth="9.140625" defaultRowHeight="15" x14ac:dyDescent="0.25"/>
  <cols>
    <col min="1" max="2" width="68.140625" style="46" customWidth="1"/>
    <col min="3" max="3" width="77.7109375" style="46" customWidth="1"/>
    <col min="4" max="16384" width="9.140625" style="46"/>
  </cols>
  <sheetData>
    <row r="1" spans="1:3" s="224" customFormat="1" x14ac:dyDescent="0.25"/>
    <row r="2" spans="1:3" s="224" customFormat="1" x14ac:dyDescent="0.25"/>
    <row r="3" spans="1:3" s="224" customFormat="1" x14ac:dyDescent="0.25"/>
    <row r="4" spans="1:3" s="224" customFormat="1" x14ac:dyDescent="0.25"/>
    <row r="5" spans="1:3" s="224" customFormat="1" x14ac:dyDescent="0.25"/>
    <row r="6" spans="1:3" s="224" customFormat="1" ht="16.5" thickBot="1" x14ac:dyDescent="0.3">
      <c r="A6" s="225" t="s">
        <v>316</v>
      </c>
    </row>
    <row r="7" spans="1:3" s="224" customFormat="1" ht="15.75" thickBot="1" x14ac:dyDescent="0.3">
      <c r="A7" s="226" t="s">
        <v>176</v>
      </c>
      <c r="B7" s="458" t="s">
        <v>245</v>
      </c>
      <c r="C7" s="459"/>
    </row>
    <row r="8" spans="1:3" s="224" customFormat="1" ht="15.75" thickBot="1" x14ac:dyDescent="0.3">
      <c r="A8" s="227" t="s">
        <v>317</v>
      </c>
      <c r="B8" s="460"/>
      <c r="C8" s="461"/>
    </row>
    <row r="9" spans="1:3" s="224" customFormat="1" x14ac:dyDescent="0.25">
      <c r="A9" s="228" t="s">
        <v>53</v>
      </c>
      <c r="B9" s="490" t="s">
        <v>318</v>
      </c>
      <c r="C9" s="491"/>
    </row>
    <row r="10" spans="1:3" s="224" customFormat="1" x14ac:dyDescent="0.25">
      <c r="A10" s="229" t="s">
        <v>124</v>
      </c>
      <c r="B10" s="474" t="s">
        <v>319</v>
      </c>
      <c r="C10" s="475"/>
    </row>
    <row r="11" spans="1:3" s="224" customFormat="1" x14ac:dyDescent="0.25">
      <c r="A11" s="229" t="s">
        <v>55</v>
      </c>
      <c r="B11" s="474" t="s">
        <v>320</v>
      </c>
      <c r="C11" s="475"/>
    </row>
    <row r="12" spans="1:3" s="224" customFormat="1" x14ac:dyDescent="0.25">
      <c r="A12" s="229" t="s">
        <v>56</v>
      </c>
      <c r="B12" s="474" t="s">
        <v>321</v>
      </c>
      <c r="C12" s="475"/>
    </row>
    <row r="13" spans="1:3" s="224" customFormat="1" x14ac:dyDescent="0.25">
      <c r="A13" s="229" t="s">
        <v>125</v>
      </c>
      <c r="B13" s="474" t="s">
        <v>322</v>
      </c>
      <c r="C13" s="475"/>
    </row>
    <row r="14" spans="1:3" s="224" customFormat="1" x14ac:dyDescent="0.25">
      <c r="A14" s="229" t="s">
        <v>57</v>
      </c>
      <c r="B14" s="474" t="s">
        <v>323</v>
      </c>
      <c r="C14" s="475"/>
    </row>
    <row r="15" spans="1:3" s="224" customFormat="1" x14ac:dyDescent="0.25">
      <c r="A15" s="229" t="s">
        <v>177</v>
      </c>
      <c r="B15" s="480" t="s">
        <v>324</v>
      </c>
      <c r="C15" s="481"/>
    </row>
    <row r="16" spans="1:3" s="224" customFormat="1" x14ac:dyDescent="0.25">
      <c r="A16" s="229" t="s">
        <v>126</v>
      </c>
      <c r="B16" s="474" t="s">
        <v>325</v>
      </c>
      <c r="C16" s="475"/>
    </row>
    <row r="17" spans="1:3" s="224" customFormat="1" x14ac:dyDescent="0.25">
      <c r="A17" s="230" t="s">
        <v>127</v>
      </c>
      <c r="B17" s="474" t="s">
        <v>326</v>
      </c>
      <c r="C17" s="475"/>
    </row>
    <row r="18" spans="1:3" s="224" customFormat="1" ht="30" customHeight="1" x14ac:dyDescent="0.25">
      <c r="A18" s="229" t="s">
        <v>128</v>
      </c>
      <c r="B18" s="472" t="s">
        <v>327</v>
      </c>
      <c r="C18" s="473"/>
    </row>
    <row r="19" spans="1:3" s="224" customFormat="1" x14ac:dyDescent="0.25">
      <c r="A19" s="231" t="s">
        <v>129</v>
      </c>
      <c r="B19" s="474" t="s">
        <v>328</v>
      </c>
      <c r="C19" s="475"/>
    </row>
    <row r="20" spans="1:3" s="224" customFormat="1" x14ac:dyDescent="0.25">
      <c r="A20" s="229" t="s">
        <v>60</v>
      </c>
      <c r="B20" s="474" t="s">
        <v>329</v>
      </c>
      <c r="C20" s="475"/>
    </row>
    <row r="21" spans="1:3" s="224" customFormat="1" x14ac:dyDescent="0.25">
      <c r="A21" s="229" t="s">
        <v>131</v>
      </c>
      <c r="B21" s="474" t="s">
        <v>330</v>
      </c>
      <c r="C21" s="475"/>
    </row>
    <row r="22" spans="1:3" s="224" customFormat="1" ht="30.75" thickBot="1" x14ac:dyDescent="0.3">
      <c r="A22" s="232" t="s">
        <v>132</v>
      </c>
      <c r="B22" s="482" t="s">
        <v>331</v>
      </c>
      <c r="C22" s="483"/>
    </row>
    <row r="23" spans="1:3" s="224" customFormat="1" ht="15.75" thickBot="1" x14ac:dyDescent="0.3">
      <c r="A23" s="233"/>
      <c r="B23" s="234"/>
      <c r="C23" s="235"/>
    </row>
    <row r="24" spans="1:3" s="224" customFormat="1" ht="15.75" thickBot="1" x14ac:dyDescent="0.3">
      <c r="A24" s="226" t="s">
        <v>176</v>
      </c>
      <c r="B24" s="484" t="s">
        <v>245</v>
      </c>
      <c r="C24" s="485"/>
    </row>
    <row r="25" spans="1:3" s="224" customFormat="1" ht="15.75" thickBot="1" x14ac:dyDescent="0.3">
      <c r="A25" s="227" t="s">
        <v>332</v>
      </c>
      <c r="B25" s="486"/>
      <c r="C25" s="487"/>
    </row>
    <row r="26" spans="1:3" s="224" customFormat="1" x14ac:dyDescent="0.25">
      <c r="A26" s="236" t="s">
        <v>133</v>
      </c>
      <c r="B26" s="488" t="s">
        <v>333</v>
      </c>
      <c r="C26" s="489"/>
    </row>
    <row r="27" spans="1:3" s="224" customFormat="1" ht="36" customHeight="1" x14ac:dyDescent="0.25">
      <c r="A27" s="229" t="s">
        <v>134</v>
      </c>
      <c r="B27" s="470" t="s">
        <v>334</v>
      </c>
      <c r="C27" s="471"/>
    </row>
    <row r="28" spans="1:3" s="224" customFormat="1" x14ac:dyDescent="0.25">
      <c r="A28" s="237" t="s">
        <v>65</v>
      </c>
      <c r="B28" s="470" t="s">
        <v>335</v>
      </c>
      <c r="C28" s="471"/>
    </row>
    <row r="29" spans="1:3" s="224" customFormat="1" x14ac:dyDescent="0.25">
      <c r="A29" s="237" t="s">
        <v>336</v>
      </c>
      <c r="B29" s="472" t="s">
        <v>337</v>
      </c>
      <c r="C29" s="473"/>
    </row>
    <row r="30" spans="1:3" s="224" customFormat="1" x14ac:dyDescent="0.25">
      <c r="A30" s="237" t="s">
        <v>338</v>
      </c>
      <c r="B30" s="474" t="s">
        <v>339</v>
      </c>
      <c r="C30" s="475"/>
    </row>
    <row r="31" spans="1:3" s="224" customFormat="1" x14ac:dyDescent="0.25">
      <c r="A31" s="237" t="s">
        <v>69</v>
      </c>
      <c r="B31" s="470" t="s">
        <v>340</v>
      </c>
      <c r="C31" s="471"/>
    </row>
    <row r="32" spans="1:3" s="224" customFormat="1" x14ac:dyDescent="0.25">
      <c r="A32" s="237" t="s">
        <v>136</v>
      </c>
      <c r="B32" s="470" t="s">
        <v>341</v>
      </c>
      <c r="C32" s="471"/>
    </row>
    <row r="33" spans="1:3" s="224" customFormat="1" ht="15.75" thickBot="1" x14ac:dyDescent="0.3">
      <c r="A33" s="238" t="s">
        <v>342</v>
      </c>
      <c r="B33" s="476" t="s">
        <v>343</v>
      </c>
      <c r="C33" s="477"/>
    </row>
    <row r="34" spans="1:3" s="224" customFormat="1" ht="15.75" thickBot="1" x14ac:dyDescent="0.3">
      <c r="A34" s="239"/>
      <c r="B34" s="240"/>
      <c r="C34" s="241"/>
    </row>
    <row r="35" spans="1:3" s="224" customFormat="1" ht="15.75" thickBot="1" x14ac:dyDescent="0.3">
      <c r="A35" s="226" t="s">
        <v>176</v>
      </c>
      <c r="B35" s="242" t="s">
        <v>245</v>
      </c>
      <c r="C35" s="243" t="s">
        <v>344</v>
      </c>
    </row>
    <row r="36" spans="1:3" s="224" customFormat="1" ht="15.75" thickBot="1" x14ac:dyDescent="0.3">
      <c r="A36" s="227" t="s">
        <v>345</v>
      </c>
      <c r="B36" s="244"/>
      <c r="C36" s="245" t="s">
        <v>346</v>
      </c>
    </row>
    <row r="37" spans="1:3" s="224" customFormat="1" ht="60" x14ac:dyDescent="0.25">
      <c r="A37" s="246" t="s">
        <v>93</v>
      </c>
      <c r="B37" s="247" t="s">
        <v>347</v>
      </c>
      <c r="C37" s="248"/>
    </row>
    <row r="38" spans="1:3" s="224" customFormat="1" ht="285.75" thickBot="1" x14ac:dyDescent="0.3">
      <c r="A38" s="249" t="s">
        <v>94</v>
      </c>
      <c r="B38" s="250" t="s">
        <v>348</v>
      </c>
      <c r="C38" s="251"/>
    </row>
    <row r="39" spans="1:3" s="224" customFormat="1" ht="15.75" thickBot="1" x14ac:dyDescent="0.3">
      <c r="A39" s="252"/>
      <c r="B39" s="241"/>
      <c r="C39" s="241"/>
    </row>
    <row r="40" spans="1:3" s="224" customFormat="1" ht="15.75" thickBot="1" x14ac:dyDescent="0.3">
      <c r="A40" s="226" t="s">
        <v>176</v>
      </c>
      <c r="B40" s="458" t="s">
        <v>245</v>
      </c>
      <c r="C40" s="459"/>
    </row>
    <row r="41" spans="1:3" s="224" customFormat="1" ht="15.75" thickBot="1" x14ac:dyDescent="0.3">
      <c r="A41" s="227" t="s">
        <v>349</v>
      </c>
      <c r="B41" s="460"/>
      <c r="C41" s="461"/>
    </row>
    <row r="42" spans="1:3" s="224" customFormat="1" ht="75" customHeight="1" x14ac:dyDescent="0.25">
      <c r="A42" s="253" t="s">
        <v>98</v>
      </c>
      <c r="B42" s="466" t="s">
        <v>350</v>
      </c>
      <c r="C42" s="467"/>
    </row>
    <row r="43" spans="1:3" s="224" customFormat="1" ht="32.25" customHeight="1" x14ac:dyDescent="0.25">
      <c r="A43" s="254" t="s">
        <v>99</v>
      </c>
      <c r="B43" s="454" t="s">
        <v>351</v>
      </c>
      <c r="C43" s="455"/>
    </row>
    <row r="44" spans="1:3" s="224" customFormat="1" ht="15.75" thickBot="1" x14ac:dyDescent="0.3">
      <c r="A44" s="249" t="s">
        <v>100</v>
      </c>
      <c r="B44" s="456" t="s">
        <v>352</v>
      </c>
      <c r="C44" s="457"/>
    </row>
    <row r="45" spans="1:3" s="224" customFormat="1" ht="15.75" thickBot="1" x14ac:dyDescent="0.3">
      <c r="A45" s="255"/>
      <c r="B45" s="256"/>
      <c r="C45" s="241"/>
    </row>
    <row r="46" spans="1:3" s="224" customFormat="1" ht="15.75" thickBot="1" x14ac:dyDescent="0.3">
      <c r="A46" s="226" t="s">
        <v>176</v>
      </c>
      <c r="B46" s="458" t="s">
        <v>245</v>
      </c>
      <c r="C46" s="459"/>
    </row>
    <row r="47" spans="1:3" s="224" customFormat="1" ht="15.75" thickBot="1" x14ac:dyDescent="0.3">
      <c r="A47" s="227" t="s">
        <v>353</v>
      </c>
      <c r="B47" s="478"/>
      <c r="C47" s="479"/>
    </row>
    <row r="48" spans="1:3" s="224" customFormat="1" x14ac:dyDescent="0.25">
      <c r="A48" s="257" t="s">
        <v>1</v>
      </c>
      <c r="B48" s="464" t="s">
        <v>354</v>
      </c>
      <c r="C48" s="465"/>
    </row>
    <row r="49" spans="1:3" s="224" customFormat="1" x14ac:dyDescent="0.25">
      <c r="A49" s="258" t="s">
        <v>2</v>
      </c>
      <c r="B49" s="454" t="s">
        <v>355</v>
      </c>
      <c r="C49" s="455"/>
    </row>
    <row r="50" spans="1:3" s="224" customFormat="1" x14ac:dyDescent="0.25">
      <c r="A50" s="254" t="s">
        <v>3</v>
      </c>
      <c r="B50" s="464" t="s">
        <v>356</v>
      </c>
      <c r="C50" s="465"/>
    </row>
    <row r="51" spans="1:3" s="224" customFormat="1" x14ac:dyDescent="0.25">
      <c r="A51" s="254" t="s">
        <v>4</v>
      </c>
      <c r="B51" s="454" t="s">
        <v>357</v>
      </c>
      <c r="C51" s="455"/>
    </row>
    <row r="52" spans="1:3" s="224" customFormat="1" x14ac:dyDescent="0.25">
      <c r="A52" s="254" t="s">
        <v>5</v>
      </c>
      <c r="B52" s="454" t="s">
        <v>358</v>
      </c>
      <c r="C52" s="455"/>
    </row>
    <row r="53" spans="1:3" s="224" customFormat="1" x14ac:dyDescent="0.25">
      <c r="A53" s="254" t="s">
        <v>6</v>
      </c>
      <c r="B53" s="454" t="s">
        <v>359</v>
      </c>
      <c r="C53" s="455"/>
    </row>
    <row r="54" spans="1:3" s="224" customFormat="1" x14ac:dyDescent="0.25">
      <c r="A54" s="254" t="s">
        <v>7</v>
      </c>
      <c r="B54" s="454" t="s">
        <v>360</v>
      </c>
      <c r="C54" s="455"/>
    </row>
    <row r="55" spans="1:3" s="224" customFormat="1" x14ac:dyDescent="0.25">
      <c r="A55" s="254" t="s">
        <v>50</v>
      </c>
      <c r="B55" s="454" t="s">
        <v>361</v>
      </c>
      <c r="C55" s="455"/>
    </row>
    <row r="56" spans="1:3" s="224" customFormat="1" x14ac:dyDescent="0.25">
      <c r="A56" s="254" t="s">
        <v>8</v>
      </c>
      <c r="B56" s="454" t="s">
        <v>362</v>
      </c>
      <c r="C56" s="455"/>
    </row>
    <row r="57" spans="1:3" s="224" customFormat="1" ht="15.75" thickBot="1" x14ac:dyDescent="0.3">
      <c r="A57" s="259" t="s">
        <v>9</v>
      </c>
      <c r="B57" s="456" t="s">
        <v>363</v>
      </c>
      <c r="C57" s="457"/>
    </row>
    <row r="58" spans="1:3" s="224" customFormat="1" ht="15.75" thickBot="1" x14ac:dyDescent="0.3"/>
    <row r="59" spans="1:3" s="224" customFormat="1" ht="15.75" thickBot="1" x14ac:dyDescent="0.3">
      <c r="A59" s="260" t="s">
        <v>176</v>
      </c>
      <c r="B59" s="261" t="s">
        <v>245</v>
      </c>
      <c r="C59" s="262"/>
    </row>
    <row r="60" spans="1:3" s="224" customFormat="1" ht="15.75" thickBot="1" x14ac:dyDescent="0.3">
      <c r="A60" s="226" t="s">
        <v>364</v>
      </c>
      <c r="B60" s="263"/>
      <c r="C60" s="264"/>
    </row>
    <row r="61" spans="1:3" s="224" customFormat="1" x14ac:dyDescent="0.25">
      <c r="A61" s="265" t="s">
        <v>35</v>
      </c>
      <c r="B61" s="466" t="s">
        <v>365</v>
      </c>
      <c r="C61" s="467"/>
    </row>
    <row r="62" spans="1:3" s="224" customFormat="1" x14ac:dyDescent="0.25">
      <c r="A62" s="266" t="s">
        <v>366</v>
      </c>
      <c r="B62" s="468" t="s">
        <v>367</v>
      </c>
      <c r="C62" s="469"/>
    </row>
    <row r="63" spans="1:3" s="224" customFormat="1" x14ac:dyDescent="0.25">
      <c r="A63" s="266" t="s">
        <v>368</v>
      </c>
      <c r="B63" s="454" t="s">
        <v>369</v>
      </c>
      <c r="C63" s="455"/>
    </row>
    <row r="64" spans="1:3" s="224" customFormat="1" ht="15" customHeight="1" x14ac:dyDescent="0.25">
      <c r="A64" s="266" t="s">
        <v>36</v>
      </c>
      <c r="B64" s="454" t="s">
        <v>370</v>
      </c>
      <c r="C64" s="455"/>
    </row>
    <row r="65" spans="1:3" s="224" customFormat="1" ht="15" customHeight="1" x14ac:dyDescent="0.25">
      <c r="A65" s="266" t="s">
        <v>37</v>
      </c>
      <c r="B65" s="454" t="s">
        <v>371</v>
      </c>
      <c r="C65" s="455"/>
    </row>
    <row r="66" spans="1:3" s="224" customFormat="1" x14ac:dyDescent="0.25">
      <c r="A66" s="266" t="s">
        <v>38</v>
      </c>
      <c r="B66" s="454" t="s">
        <v>372</v>
      </c>
      <c r="C66" s="455"/>
    </row>
    <row r="67" spans="1:3" s="224" customFormat="1" ht="15.75" thickBot="1" x14ac:dyDescent="0.3">
      <c r="A67" s="259" t="s">
        <v>9</v>
      </c>
      <c r="B67" s="456" t="s">
        <v>373</v>
      </c>
      <c r="C67" s="457"/>
    </row>
    <row r="68" spans="1:3" s="224" customFormat="1" ht="15.75" thickBot="1" x14ac:dyDescent="0.3"/>
    <row r="69" spans="1:3" s="224" customFormat="1" ht="15.75" thickBot="1" x14ac:dyDescent="0.3">
      <c r="A69" s="226" t="s">
        <v>176</v>
      </c>
      <c r="B69" s="458" t="s">
        <v>245</v>
      </c>
      <c r="C69" s="459"/>
    </row>
    <row r="70" spans="1:3" s="224" customFormat="1" ht="15.75" thickBot="1" x14ac:dyDescent="0.3">
      <c r="A70" s="227" t="s">
        <v>374</v>
      </c>
      <c r="B70" s="460"/>
      <c r="C70" s="461"/>
    </row>
    <row r="71" spans="1:3" s="224" customFormat="1" ht="15.75" thickBot="1" x14ac:dyDescent="0.3">
      <c r="A71" s="267" t="s">
        <v>375</v>
      </c>
      <c r="B71" s="462" t="s">
        <v>376</v>
      </c>
      <c r="C71" s="463"/>
    </row>
    <row r="72" spans="1:3" s="224" customFormat="1" ht="15.75" thickBot="1" x14ac:dyDescent="0.3">
      <c r="A72" s="255"/>
      <c r="B72" s="241"/>
      <c r="C72" s="241"/>
    </row>
    <row r="73" spans="1:3" s="224" customFormat="1" ht="15.75" thickBot="1" x14ac:dyDescent="0.3">
      <c r="A73" s="226" t="s">
        <v>377</v>
      </c>
      <c r="B73" s="452" t="s">
        <v>378</v>
      </c>
      <c r="C73" s="453"/>
    </row>
    <row r="74" spans="1:3" s="224" customFormat="1" ht="30.75" thickBot="1" x14ac:dyDescent="0.3">
      <c r="A74" s="268" t="s">
        <v>379</v>
      </c>
      <c r="B74" s="269" t="s">
        <v>380</v>
      </c>
      <c r="C74" s="270"/>
    </row>
    <row r="75" spans="1:3" s="224" customFormat="1" x14ac:dyDescent="0.25">
      <c r="A75" s="255"/>
      <c r="B75" s="271"/>
      <c r="C75" s="271"/>
    </row>
    <row r="76" spans="1:3" x14ac:dyDescent="0.25">
      <c r="A76" s="6"/>
      <c r="B76" s="6"/>
      <c r="C76" s="6"/>
    </row>
    <row r="77" spans="1:3" x14ac:dyDescent="0.25">
      <c r="A77" s="45"/>
      <c r="B77" s="45"/>
      <c r="C77" s="45"/>
    </row>
  </sheetData>
  <mergeCells count="49">
    <mergeCell ref="B13:C13"/>
    <mergeCell ref="B7:C8"/>
    <mergeCell ref="B9:C9"/>
    <mergeCell ref="B10:C10"/>
    <mergeCell ref="B11:C11"/>
    <mergeCell ref="B12:C12"/>
    <mergeCell ref="B27:C27"/>
    <mergeCell ref="B14:C14"/>
    <mergeCell ref="B15:C15"/>
    <mergeCell ref="B16:C16"/>
    <mergeCell ref="B17:C17"/>
    <mergeCell ref="B18:C18"/>
    <mergeCell ref="B19:C19"/>
    <mergeCell ref="B20:C20"/>
    <mergeCell ref="B21:C21"/>
    <mergeCell ref="B22:C22"/>
    <mergeCell ref="B24:C25"/>
    <mergeCell ref="B26:C26"/>
    <mergeCell ref="B48:C48"/>
    <mergeCell ref="B28:C28"/>
    <mergeCell ref="B29:C29"/>
    <mergeCell ref="B30:C30"/>
    <mergeCell ref="B31:C31"/>
    <mergeCell ref="B32:C32"/>
    <mergeCell ref="B33:C33"/>
    <mergeCell ref="B40:C41"/>
    <mergeCell ref="B42:C42"/>
    <mergeCell ref="B43:C43"/>
    <mergeCell ref="B44:C44"/>
    <mergeCell ref="B46:C47"/>
    <mergeCell ref="B63:C63"/>
    <mergeCell ref="B49:C49"/>
    <mergeCell ref="B50:C50"/>
    <mergeCell ref="B51:C51"/>
    <mergeCell ref="B52:C52"/>
    <mergeCell ref="B53:C53"/>
    <mergeCell ref="B54:C54"/>
    <mergeCell ref="B55:C55"/>
    <mergeCell ref="B56:C56"/>
    <mergeCell ref="B57:C57"/>
    <mergeCell ref="B61:C61"/>
    <mergeCell ref="B62:C62"/>
    <mergeCell ref="B73:C73"/>
    <mergeCell ref="B64:C64"/>
    <mergeCell ref="B65:C65"/>
    <mergeCell ref="B66:C66"/>
    <mergeCell ref="B67:C67"/>
    <mergeCell ref="B69:C70"/>
    <mergeCell ref="B71:C71"/>
  </mergeCells>
  <hyperlinks>
    <hyperlink ref="B74" r:id="rId1"/>
  </hyperlinks>
  <printOptions horizontalCentered="1"/>
  <pageMargins left="0.19685039370078741" right="0.19685039370078741" top="0.74803149606299213" bottom="0.74803149606299213" header="0.31496062992125984" footer="0.31496062992125984"/>
  <pageSetup paperSize="9" scale="47" orientation="portrait" r:id="rId2"/>
  <headerFooter scaleWithDoc="0"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rgb="FFE36E00"/>
  </sheetPr>
  <dimension ref="A1:N367"/>
  <sheetViews>
    <sheetView zoomScale="70" zoomScaleNormal="70" zoomScaleSheetLayoutView="40" zoomScalePageLayoutView="80" workbookViewId="0">
      <selection activeCell="M37" activeCellId="1" sqref="M15 M37"/>
    </sheetView>
  </sheetViews>
  <sheetFormatPr defaultColWidth="8.85546875" defaultRowHeight="15" x14ac:dyDescent="0.25"/>
  <cols>
    <col min="1" max="1" width="13.28515625" style="315" customWidth="1"/>
    <col min="2" max="2" width="60.7109375" style="315" customWidth="1"/>
    <col min="3" max="3" width="37.28515625" style="315" bestFit="1" customWidth="1"/>
    <col min="4" max="4" width="32.7109375" style="315" customWidth="1"/>
    <col min="5" max="5" width="32.7109375" style="315" hidden="1" customWidth="1"/>
    <col min="6" max="6" width="30.140625" style="315" customWidth="1"/>
    <col min="7" max="7" width="32.7109375" style="313" customWidth="1"/>
    <col min="8" max="8" width="7.28515625" style="315" customWidth="1"/>
    <col min="9" max="9" width="71.85546875" style="315" customWidth="1"/>
    <col min="10" max="11" width="47.7109375" style="315" customWidth="1"/>
    <col min="12" max="12" width="7.28515625" style="315" customWidth="1"/>
    <col min="13" max="13" width="25.7109375" style="315" customWidth="1"/>
    <col min="14" max="14" width="25.7109375" style="313" customWidth="1"/>
    <col min="15" max="16384" width="8.85546875" style="348"/>
  </cols>
  <sheetData>
    <row r="1" spans="1:13" ht="31.5" x14ac:dyDescent="0.5">
      <c r="A1" s="312" t="s">
        <v>429</v>
      </c>
      <c r="B1" s="312"/>
      <c r="C1" s="313"/>
      <c r="D1" s="313"/>
      <c r="E1" s="313"/>
      <c r="F1" s="402" t="s">
        <v>1557</v>
      </c>
      <c r="H1" s="313"/>
      <c r="I1" s="312"/>
      <c r="J1" s="313"/>
      <c r="K1" s="313"/>
      <c r="L1" s="313"/>
      <c r="M1" s="313"/>
    </row>
    <row r="2" spans="1:13" ht="15.75" thickBot="1" x14ac:dyDescent="0.3">
      <c r="A2" s="313"/>
      <c r="B2" s="314"/>
      <c r="C2" s="314"/>
      <c r="D2" s="313"/>
      <c r="E2" s="313"/>
      <c r="F2" s="313"/>
      <c r="H2" s="313"/>
      <c r="L2" s="313"/>
      <c r="M2" s="313"/>
    </row>
    <row r="3" spans="1:13" ht="19.5" thickBot="1" x14ac:dyDescent="0.3">
      <c r="A3" s="316"/>
      <c r="B3" s="317" t="s">
        <v>430</v>
      </c>
      <c r="C3" s="318" t="s">
        <v>80</v>
      </c>
      <c r="D3" s="316"/>
      <c r="E3" s="316"/>
      <c r="F3" s="316"/>
      <c r="G3" s="316"/>
      <c r="H3" s="313"/>
      <c r="L3" s="313"/>
      <c r="M3" s="313"/>
    </row>
    <row r="4" spans="1:13" ht="15.75" thickBot="1" x14ac:dyDescent="0.3">
      <c r="H4" s="313"/>
      <c r="L4" s="313"/>
      <c r="M4" s="313"/>
    </row>
    <row r="5" spans="1:13" ht="19.5" thickBot="1" x14ac:dyDescent="0.3">
      <c r="A5" s="319"/>
      <c r="B5" s="320" t="s">
        <v>431</v>
      </c>
      <c r="C5" s="319"/>
      <c r="E5" s="321"/>
      <c r="F5" s="321"/>
      <c r="H5" s="313"/>
      <c r="L5" s="313"/>
      <c r="M5" s="313"/>
    </row>
    <row r="6" spans="1:13" x14ac:dyDescent="0.25">
      <c r="B6" s="322" t="s">
        <v>432</v>
      </c>
      <c r="H6" s="313"/>
      <c r="L6" s="313"/>
      <c r="M6" s="313"/>
    </row>
    <row r="7" spans="1:13" x14ac:dyDescent="0.25">
      <c r="B7" s="323" t="s">
        <v>433</v>
      </c>
      <c r="H7" s="313"/>
      <c r="L7" s="313"/>
      <c r="M7" s="313"/>
    </row>
    <row r="8" spans="1:13" x14ac:dyDescent="0.25">
      <c r="B8" s="323" t="s">
        <v>434</v>
      </c>
      <c r="F8" s="315" t="s">
        <v>435</v>
      </c>
      <c r="H8" s="313"/>
      <c r="L8" s="313"/>
      <c r="M8" s="313"/>
    </row>
    <row r="9" spans="1:13" x14ac:dyDescent="0.25">
      <c r="B9" s="324" t="s">
        <v>436</v>
      </c>
      <c r="H9" s="313"/>
      <c r="L9" s="313"/>
      <c r="M9" s="313"/>
    </row>
    <row r="10" spans="1:13" x14ac:dyDescent="0.25">
      <c r="B10" s="324" t="s">
        <v>437</v>
      </c>
      <c r="H10" s="313"/>
      <c r="L10" s="313"/>
      <c r="M10" s="313"/>
    </row>
    <row r="11" spans="1:13" ht="15.75" thickBot="1" x14ac:dyDescent="0.3">
      <c r="B11" s="325" t="s">
        <v>438</v>
      </c>
      <c r="H11" s="313"/>
      <c r="L11" s="313"/>
      <c r="M11" s="313"/>
    </row>
    <row r="12" spans="1:13" x14ac:dyDescent="0.25">
      <c r="B12" s="326"/>
      <c r="H12" s="313"/>
      <c r="L12" s="313"/>
      <c r="M12" s="313"/>
    </row>
    <row r="13" spans="1:13" ht="37.5" x14ac:dyDescent="0.25">
      <c r="A13" s="327" t="s">
        <v>439</v>
      </c>
      <c r="B13" s="327" t="s">
        <v>432</v>
      </c>
      <c r="C13" s="328"/>
      <c r="D13" s="328"/>
      <c r="E13" s="328"/>
      <c r="F13" s="328"/>
      <c r="G13" s="329"/>
      <c r="H13" s="313"/>
      <c r="L13" s="313"/>
      <c r="M13" s="313"/>
    </row>
    <row r="14" spans="1:13" x14ac:dyDescent="0.25">
      <c r="A14" s="315" t="s">
        <v>440</v>
      </c>
      <c r="B14" s="330" t="s">
        <v>441</v>
      </c>
      <c r="C14" s="315" t="s">
        <v>424</v>
      </c>
      <c r="E14" s="321"/>
      <c r="F14" s="321"/>
      <c r="H14" s="313"/>
      <c r="L14" s="313"/>
      <c r="M14" s="313"/>
    </row>
    <row r="15" spans="1:13" x14ac:dyDescent="0.25">
      <c r="A15" s="315" t="s">
        <v>442</v>
      </c>
      <c r="B15" s="330" t="s">
        <v>443</v>
      </c>
      <c r="C15" s="315" t="s">
        <v>1558</v>
      </c>
      <c r="E15" s="321"/>
      <c r="F15" s="321"/>
      <c r="H15" s="313"/>
      <c r="L15" s="313"/>
      <c r="M15" s="313"/>
    </row>
    <row r="16" spans="1:13" x14ac:dyDescent="0.25">
      <c r="A16" s="315" t="s">
        <v>444</v>
      </c>
      <c r="B16" s="330" t="s">
        <v>445</v>
      </c>
      <c r="C16" s="331" t="s">
        <v>1559</v>
      </c>
      <c r="E16" s="321"/>
      <c r="F16" s="321"/>
      <c r="H16" s="313"/>
      <c r="L16" s="313"/>
      <c r="M16" s="313"/>
    </row>
    <row r="17" spans="1:13" x14ac:dyDescent="0.25">
      <c r="A17" s="315" t="s">
        <v>446</v>
      </c>
      <c r="B17" s="330" t="s">
        <v>447</v>
      </c>
      <c r="C17" s="332">
        <v>43465</v>
      </c>
      <c r="E17" s="321"/>
      <c r="F17" s="321"/>
      <c r="H17" s="313"/>
      <c r="L17" s="313"/>
      <c r="M17" s="313"/>
    </row>
    <row r="18" spans="1:13" x14ac:dyDescent="0.25">
      <c r="A18" s="315" t="s">
        <v>1169</v>
      </c>
      <c r="B18" s="333" t="s">
        <v>1566</v>
      </c>
      <c r="C18" s="403" t="s">
        <v>1611</v>
      </c>
      <c r="E18" s="321"/>
      <c r="F18" s="321"/>
      <c r="H18" s="313"/>
      <c r="L18" s="313"/>
      <c r="M18" s="313"/>
    </row>
    <row r="19" spans="1:13" x14ac:dyDescent="0.25">
      <c r="A19" s="315" t="s">
        <v>1170</v>
      </c>
      <c r="B19" s="333" t="s">
        <v>1567</v>
      </c>
      <c r="C19" s="332" t="s">
        <v>1560</v>
      </c>
      <c r="E19" s="321"/>
      <c r="F19" s="321"/>
      <c r="H19" s="313"/>
      <c r="L19" s="313"/>
      <c r="M19" s="313"/>
    </row>
    <row r="20" spans="1:13" x14ac:dyDescent="0.25">
      <c r="A20" s="315" t="s">
        <v>1171</v>
      </c>
      <c r="B20" s="392"/>
      <c r="C20" s="332"/>
      <c r="E20" s="321"/>
      <c r="F20" s="321"/>
      <c r="H20" s="313"/>
      <c r="L20" s="313"/>
      <c r="M20" s="313"/>
    </row>
    <row r="21" spans="1:13" x14ac:dyDescent="0.25">
      <c r="A21" s="315" t="s">
        <v>1172</v>
      </c>
      <c r="B21" s="392"/>
      <c r="C21" s="332"/>
      <c r="E21" s="321"/>
      <c r="F21" s="321"/>
      <c r="H21" s="313"/>
      <c r="L21" s="313"/>
      <c r="M21" s="313"/>
    </row>
    <row r="22" spans="1:13" x14ac:dyDescent="0.25">
      <c r="A22" s="315" t="s">
        <v>1173</v>
      </c>
      <c r="B22" s="392"/>
      <c r="C22" s="332"/>
      <c r="E22" s="321"/>
      <c r="F22" s="321"/>
      <c r="H22" s="313"/>
      <c r="L22" s="313"/>
      <c r="M22" s="313"/>
    </row>
    <row r="23" spans="1:13" x14ac:dyDescent="0.25">
      <c r="A23" s="315" t="s">
        <v>1174</v>
      </c>
      <c r="B23" s="392"/>
      <c r="C23" s="332"/>
      <c r="E23" s="321"/>
      <c r="F23" s="321"/>
      <c r="H23" s="313"/>
      <c r="L23" s="313"/>
      <c r="M23" s="313"/>
    </row>
    <row r="24" spans="1:13" x14ac:dyDescent="0.25">
      <c r="A24" s="315" t="s">
        <v>1175</v>
      </c>
      <c r="B24" s="392"/>
      <c r="C24" s="332"/>
      <c r="E24" s="321"/>
      <c r="F24" s="321"/>
      <c r="H24" s="313"/>
      <c r="L24" s="313"/>
      <c r="M24" s="313"/>
    </row>
    <row r="25" spans="1:13" x14ac:dyDescent="0.25">
      <c r="A25" s="315" t="s">
        <v>1176</v>
      </c>
      <c r="B25" s="392"/>
      <c r="C25" s="332"/>
      <c r="E25" s="321"/>
      <c r="F25" s="321"/>
      <c r="H25" s="313"/>
      <c r="L25" s="313"/>
      <c r="M25" s="313"/>
    </row>
    <row r="26" spans="1:13" s="313" customFormat="1" ht="18.75" x14ac:dyDescent="0.25">
      <c r="A26" s="328"/>
      <c r="B26" s="327" t="s">
        <v>433</v>
      </c>
      <c r="C26" s="328"/>
      <c r="D26" s="328"/>
      <c r="E26" s="328"/>
      <c r="F26" s="328"/>
      <c r="G26" s="329"/>
      <c r="I26" s="315"/>
      <c r="J26" s="315"/>
      <c r="K26" s="315"/>
    </row>
    <row r="27" spans="1:13" s="313" customFormat="1" x14ac:dyDescent="0.25">
      <c r="A27" s="315" t="s">
        <v>448</v>
      </c>
      <c r="B27" s="334" t="s">
        <v>449</v>
      </c>
      <c r="C27" s="315" t="s">
        <v>450</v>
      </c>
      <c r="D27" s="335"/>
      <c r="E27" s="335"/>
      <c r="F27" s="335"/>
      <c r="I27" s="315"/>
      <c r="J27" s="315"/>
      <c r="K27" s="315"/>
    </row>
    <row r="28" spans="1:13" s="313" customFormat="1" x14ac:dyDescent="0.25">
      <c r="A28" s="315" t="s">
        <v>451</v>
      </c>
      <c r="B28" s="334" t="s">
        <v>452</v>
      </c>
      <c r="C28" s="315" t="s">
        <v>450</v>
      </c>
      <c r="D28" s="335"/>
      <c r="E28" s="335"/>
      <c r="F28" s="335"/>
      <c r="I28" s="315"/>
      <c r="J28" s="315"/>
      <c r="K28" s="315"/>
    </row>
    <row r="29" spans="1:13" s="313" customFormat="1" x14ac:dyDescent="0.25">
      <c r="A29" s="315" t="s">
        <v>453</v>
      </c>
      <c r="B29" s="334" t="s">
        <v>454</v>
      </c>
      <c r="C29" s="331" t="s">
        <v>455</v>
      </c>
      <c r="D29" s="315"/>
      <c r="E29" s="335"/>
      <c r="F29" s="335"/>
      <c r="I29" s="315"/>
      <c r="J29" s="315"/>
      <c r="K29" s="315"/>
    </row>
    <row r="30" spans="1:13" s="313" customFormat="1" x14ac:dyDescent="0.25">
      <c r="A30" s="315" t="s">
        <v>1177</v>
      </c>
      <c r="B30" s="334"/>
      <c r="C30" s="331"/>
      <c r="D30" s="315"/>
      <c r="E30" s="335"/>
      <c r="F30" s="335"/>
      <c r="I30" s="315"/>
      <c r="J30" s="315"/>
      <c r="K30" s="315"/>
    </row>
    <row r="31" spans="1:13" s="313" customFormat="1" x14ac:dyDescent="0.25">
      <c r="A31" s="315" t="s">
        <v>1178</v>
      </c>
      <c r="B31" s="334"/>
      <c r="C31" s="331"/>
      <c r="D31" s="315"/>
      <c r="E31" s="335"/>
      <c r="F31" s="335"/>
      <c r="I31" s="315"/>
      <c r="J31" s="315"/>
      <c r="K31" s="315"/>
    </row>
    <row r="32" spans="1:13" s="313" customFormat="1" x14ac:dyDescent="0.25">
      <c r="A32" s="315" t="s">
        <v>1179</v>
      </c>
      <c r="B32" s="334"/>
      <c r="C32" s="331"/>
      <c r="D32" s="315"/>
      <c r="E32" s="335"/>
      <c r="F32" s="335"/>
      <c r="I32" s="315"/>
      <c r="J32" s="315"/>
      <c r="K32" s="315"/>
    </row>
    <row r="33" spans="1:11" s="313" customFormat="1" x14ac:dyDescent="0.25">
      <c r="A33" s="315" t="s">
        <v>1180</v>
      </c>
      <c r="B33" s="334"/>
      <c r="C33" s="331"/>
      <c r="D33" s="315"/>
      <c r="E33" s="335"/>
      <c r="F33" s="335"/>
      <c r="I33" s="315"/>
      <c r="J33" s="315"/>
      <c r="K33" s="315"/>
    </row>
    <row r="34" spans="1:11" s="313" customFormat="1" x14ac:dyDescent="0.25">
      <c r="A34" s="315" t="s">
        <v>1181</v>
      </c>
      <c r="B34" s="334"/>
      <c r="C34" s="331"/>
      <c r="D34" s="315"/>
      <c r="E34" s="335"/>
      <c r="F34" s="335"/>
      <c r="I34" s="315"/>
      <c r="J34" s="315"/>
      <c r="K34" s="315"/>
    </row>
    <row r="35" spans="1:11" s="313" customFormat="1" x14ac:dyDescent="0.25">
      <c r="A35" s="315" t="s">
        <v>1182</v>
      </c>
      <c r="B35" s="334"/>
      <c r="C35" s="331"/>
      <c r="D35" s="315"/>
      <c r="E35" s="335"/>
      <c r="F35" s="335"/>
      <c r="I35" s="315"/>
      <c r="J35" s="315"/>
      <c r="K35" s="315"/>
    </row>
    <row r="36" spans="1:11" s="313" customFormat="1" ht="18.75" x14ac:dyDescent="0.25">
      <c r="A36" s="327"/>
      <c r="B36" s="327" t="s">
        <v>434</v>
      </c>
      <c r="C36" s="327"/>
      <c r="D36" s="328"/>
      <c r="E36" s="328"/>
      <c r="F36" s="328"/>
      <c r="G36" s="329"/>
      <c r="I36" s="315"/>
      <c r="J36" s="315"/>
      <c r="K36" s="315"/>
    </row>
    <row r="37" spans="1:11" s="313" customFormat="1" ht="15" customHeight="1" x14ac:dyDescent="0.25">
      <c r="A37" s="337"/>
      <c r="B37" s="338" t="s">
        <v>456</v>
      </c>
      <c r="C37" s="337" t="s">
        <v>457</v>
      </c>
      <c r="D37" s="337"/>
      <c r="E37" s="339"/>
      <c r="F37" s="340"/>
      <c r="G37" s="340"/>
      <c r="I37" s="315"/>
      <c r="J37" s="315"/>
      <c r="K37" s="315"/>
    </row>
    <row r="38" spans="1:11" s="313" customFormat="1" x14ac:dyDescent="0.25">
      <c r="A38" s="315" t="s">
        <v>458</v>
      </c>
      <c r="B38" s="335" t="s">
        <v>1568</v>
      </c>
      <c r="C38" s="341">
        <v>305581.65666811191</v>
      </c>
      <c r="D38" s="315"/>
      <c r="E38" s="315"/>
      <c r="F38" s="335"/>
      <c r="I38" s="315"/>
      <c r="J38" s="315"/>
      <c r="K38" s="315"/>
    </row>
    <row r="39" spans="1:11" s="313" customFormat="1" x14ac:dyDescent="0.25">
      <c r="A39" s="315" t="s">
        <v>459</v>
      </c>
      <c r="B39" s="335" t="s">
        <v>1569</v>
      </c>
      <c r="C39" s="341">
        <v>288404.85669049021</v>
      </c>
      <c r="D39" s="315"/>
      <c r="E39" s="315"/>
      <c r="F39" s="335"/>
      <c r="I39" s="315"/>
      <c r="J39" s="315"/>
      <c r="K39" s="315"/>
    </row>
    <row r="40" spans="1:11" s="313" customFormat="1" x14ac:dyDescent="0.25">
      <c r="A40" s="315" t="s">
        <v>1183</v>
      </c>
      <c r="B40" s="342" t="s">
        <v>1570</v>
      </c>
      <c r="C40" s="341"/>
      <c r="D40" s="315"/>
      <c r="E40" s="315"/>
      <c r="F40" s="335"/>
      <c r="I40" s="315"/>
      <c r="J40" s="315"/>
      <c r="K40" s="315"/>
    </row>
    <row r="41" spans="1:11" s="313" customFormat="1" x14ac:dyDescent="0.25">
      <c r="A41" s="315" t="s">
        <v>1184</v>
      </c>
      <c r="B41" s="342" t="s">
        <v>1571</v>
      </c>
      <c r="C41" s="341"/>
      <c r="D41" s="315"/>
      <c r="E41" s="315"/>
      <c r="F41" s="335"/>
      <c r="I41" s="315"/>
      <c r="J41" s="315"/>
      <c r="K41" s="315"/>
    </row>
    <row r="42" spans="1:11" s="313" customFormat="1" x14ac:dyDescent="0.25">
      <c r="A42" s="315" t="s">
        <v>1185</v>
      </c>
      <c r="B42" s="335"/>
      <c r="C42" s="341"/>
      <c r="D42" s="315"/>
      <c r="E42" s="315"/>
      <c r="F42" s="335"/>
      <c r="I42" s="315"/>
      <c r="J42" s="315"/>
      <c r="K42" s="315"/>
    </row>
    <row r="43" spans="1:11" s="313" customFormat="1" x14ac:dyDescent="0.25">
      <c r="A43" s="315" t="s">
        <v>1186</v>
      </c>
      <c r="B43" s="335"/>
      <c r="C43" s="341"/>
      <c r="D43" s="315"/>
      <c r="E43" s="315"/>
      <c r="F43" s="335"/>
      <c r="I43" s="315"/>
      <c r="J43" s="315"/>
      <c r="K43" s="315"/>
    </row>
    <row r="44" spans="1:11" s="313" customFormat="1" ht="15" customHeight="1" x14ac:dyDescent="0.25">
      <c r="A44" s="337"/>
      <c r="B44" s="338" t="s">
        <v>460</v>
      </c>
      <c r="C44" s="396" t="s">
        <v>1187</v>
      </c>
      <c r="D44" s="337" t="s">
        <v>461</v>
      </c>
      <c r="E44" s="339"/>
      <c r="F44" s="340" t="s">
        <v>462</v>
      </c>
      <c r="G44" s="340" t="s">
        <v>463</v>
      </c>
      <c r="I44" s="315"/>
      <c r="J44" s="315"/>
      <c r="K44" s="315"/>
    </row>
    <row r="45" spans="1:11" s="313" customFormat="1" x14ac:dyDescent="0.25">
      <c r="A45" s="315" t="s">
        <v>464</v>
      </c>
      <c r="B45" s="335" t="s">
        <v>465</v>
      </c>
      <c r="C45" s="343">
        <v>0.08</v>
      </c>
      <c r="D45" s="343">
        <f>C38/C39-1</f>
        <v>5.9557942867985325E-2</v>
      </c>
      <c r="E45" s="315"/>
      <c r="F45" s="343">
        <v>0</v>
      </c>
      <c r="G45" s="343" t="s">
        <v>466</v>
      </c>
      <c r="I45" s="315"/>
      <c r="J45" s="315"/>
      <c r="K45" s="315"/>
    </row>
    <row r="46" spans="1:11" s="313" customFormat="1" x14ac:dyDescent="0.25">
      <c r="A46" s="315" t="s">
        <v>1037</v>
      </c>
      <c r="B46" s="335" t="s">
        <v>1038</v>
      </c>
      <c r="C46" s="315" t="s">
        <v>1612</v>
      </c>
      <c r="D46" s="315" t="s">
        <v>1613</v>
      </c>
      <c r="E46" s="315"/>
      <c r="F46" s="315"/>
      <c r="G46" s="315"/>
      <c r="I46" s="315"/>
      <c r="J46" s="315"/>
      <c r="K46" s="315"/>
    </row>
    <row r="47" spans="1:11" s="313" customFormat="1" x14ac:dyDescent="0.25">
      <c r="A47" s="315" t="s">
        <v>1039</v>
      </c>
      <c r="B47" s="335" t="s">
        <v>1040</v>
      </c>
      <c r="C47" s="315" t="s">
        <v>466</v>
      </c>
      <c r="D47" s="315"/>
      <c r="E47" s="315"/>
      <c r="F47" s="315"/>
      <c r="G47" s="315"/>
      <c r="I47" s="315"/>
      <c r="J47" s="315"/>
      <c r="K47" s="315"/>
    </row>
    <row r="48" spans="1:11" s="313" customFormat="1" x14ac:dyDescent="0.25">
      <c r="A48" s="315" t="s">
        <v>1188</v>
      </c>
      <c r="B48" s="335"/>
      <c r="C48" s="315"/>
      <c r="D48" s="315"/>
      <c r="E48" s="315"/>
      <c r="F48" s="315"/>
      <c r="G48" s="315"/>
      <c r="I48" s="315"/>
      <c r="J48" s="315"/>
      <c r="K48" s="315"/>
    </row>
    <row r="49" spans="1:11" s="313" customFormat="1" x14ac:dyDescent="0.25">
      <c r="A49" s="315" t="s">
        <v>1189</v>
      </c>
      <c r="B49" s="335"/>
      <c r="C49" s="315"/>
      <c r="D49" s="315"/>
      <c r="E49" s="315"/>
      <c r="F49" s="315"/>
      <c r="G49" s="315"/>
      <c r="I49" s="315"/>
      <c r="J49" s="315"/>
      <c r="K49" s="315"/>
    </row>
    <row r="50" spans="1:11" s="313" customFormat="1" x14ac:dyDescent="0.25">
      <c r="A50" s="315" t="s">
        <v>1190</v>
      </c>
      <c r="B50" s="335"/>
      <c r="C50" s="315"/>
      <c r="D50" s="315"/>
      <c r="E50" s="315"/>
      <c r="F50" s="315"/>
      <c r="G50" s="315"/>
      <c r="I50" s="315"/>
      <c r="J50" s="315"/>
      <c r="K50" s="315"/>
    </row>
    <row r="51" spans="1:11" s="313" customFormat="1" x14ac:dyDescent="0.25">
      <c r="A51" s="315" t="s">
        <v>1191</v>
      </c>
      <c r="B51" s="335"/>
      <c r="C51" s="315"/>
      <c r="D51" s="315"/>
      <c r="E51" s="315"/>
      <c r="F51" s="315"/>
      <c r="G51" s="315"/>
      <c r="I51" s="315"/>
      <c r="J51" s="315"/>
      <c r="K51" s="315"/>
    </row>
    <row r="52" spans="1:11" s="313" customFormat="1" ht="15" customHeight="1" x14ac:dyDescent="0.25">
      <c r="A52" s="337"/>
      <c r="B52" s="338" t="s">
        <v>467</v>
      </c>
      <c r="C52" s="337" t="s">
        <v>457</v>
      </c>
      <c r="D52" s="337"/>
      <c r="E52" s="339"/>
      <c r="F52" s="340" t="s">
        <v>468</v>
      </c>
      <c r="G52" s="340"/>
      <c r="I52" s="315"/>
      <c r="J52" s="315"/>
      <c r="K52" s="315"/>
    </row>
    <row r="53" spans="1:11" s="313" customFormat="1" x14ac:dyDescent="0.25">
      <c r="A53" s="315" t="s">
        <v>469</v>
      </c>
      <c r="B53" s="335" t="s">
        <v>470</v>
      </c>
      <c r="C53" s="341">
        <v>288405.23326225998</v>
      </c>
      <c r="D53" s="315"/>
      <c r="E53" s="341"/>
      <c r="F53" s="343">
        <v>0.9437898890994747</v>
      </c>
      <c r="G53" s="344"/>
      <c r="I53" s="315"/>
      <c r="J53" s="315"/>
      <c r="K53" s="315"/>
    </row>
    <row r="54" spans="1:11" s="313" customFormat="1" x14ac:dyDescent="0.25">
      <c r="A54" s="315" t="s">
        <v>471</v>
      </c>
      <c r="B54" s="335" t="s">
        <v>472</v>
      </c>
      <c r="C54" s="341">
        <v>0</v>
      </c>
      <c r="D54" s="315"/>
      <c r="E54" s="341"/>
      <c r="F54" s="343">
        <v>0</v>
      </c>
      <c r="G54" s="344"/>
      <c r="I54" s="315"/>
      <c r="J54" s="315"/>
      <c r="K54" s="315"/>
    </row>
    <row r="55" spans="1:11" s="313" customFormat="1" x14ac:dyDescent="0.25">
      <c r="A55" s="315" t="s">
        <v>473</v>
      </c>
      <c r="B55" s="335" t="s">
        <v>474</v>
      </c>
      <c r="C55" s="341">
        <v>0</v>
      </c>
      <c r="D55" s="315"/>
      <c r="E55" s="341"/>
      <c r="F55" s="343">
        <v>0</v>
      </c>
      <c r="G55" s="344"/>
      <c r="I55" s="315"/>
      <c r="J55" s="315"/>
      <c r="K55" s="315"/>
    </row>
    <row r="56" spans="1:11" s="313" customFormat="1" x14ac:dyDescent="0.25">
      <c r="A56" s="315" t="s">
        <v>475</v>
      </c>
      <c r="B56" s="335" t="s">
        <v>476</v>
      </c>
      <c r="C56" s="341">
        <v>17176.799977621751</v>
      </c>
      <c r="D56" s="315"/>
      <c r="E56" s="341"/>
      <c r="F56" s="343">
        <v>5.6210110900525266E-2</v>
      </c>
      <c r="G56" s="344"/>
      <c r="I56" s="315"/>
      <c r="J56" s="315"/>
      <c r="K56" s="315"/>
    </row>
    <row r="57" spans="1:11" s="313" customFormat="1" x14ac:dyDescent="0.25">
      <c r="A57" s="315" t="s">
        <v>477</v>
      </c>
      <c r="B57" s="315" t="s">
        <v>9</v>
      </c>
      <c r="C57" s="341">
        <v>0</v>
      </c>
      <c r="D57" s="315"/>
      <c r="E57" s="341"/>
      <c r="F57" s="343">
        <v>0</v>
      </c>
      <c r="G57" s="344"/>
      <c r="I57" s="345"/>
      <c r="J57" s="345"/>
      <c r="K57" s="315"/>
    </row>
    <row r="58" spans="1:11" s="313" customFormat="1" x14ac:dyDescent="0.25">
      <c r="A58" s="315" t="s">
        <v>478</v>
      </c>
      <c r="B58" s="346" t="s">
        <v>10</v>
      </c>
      <c r="C58" s="341">
        <v>305582.03323988174</v>
      </c>
      <c r="D58" s="341"/>
      <c r="E58" s="341"/>
      <c r="F58" s="343">
        <v>1</v>
      </c>
      <c r="G58" s="344"/>
      <c r="I58" s="315"/>
      <c r="J58" s="315"/>
      <c r="K58" s="315"/>
    </row>
    <row r="59" spans="1:11" s="313" customFormat="1" x14ac:dyDescent="0.25">
      <c r="A59" s="315" t="s">
        <v>1192</v>
      </c>
      <c r="B59" s="346"/>
      <c r="C59" s="341"/>
      <c r="D59" s="341"/>
      <c r="E59" s="341"/>
      <c r="F59" s="343"/>
      <c r="G59" s="344"/>
      <c r="I59" s="315"/>
      <c r="J59" s="315"/>
      <c r="K59" s="315"/>
    </row>
    <row r="60" spans="1:11" s="313" customFormat="1" x14ac:dyDescent="0.25">
      <c r="A60" s="315" t="s">
        <v>1193</v>
      </c>
      <c r="B60" s="346"/>
      <c r="C60" s="341"/>
      <c r="D60" s="341"/>
      <c r="E60" s="341"/>
      <c r="F60" s="343"/>
      <c r="G60" s="344"/>
      <c r="I60" s="315"/>
      <c r="J60" s="315"/>
      <c r="K60" s="315"/>
    </row>
    <row r="61" spans="1:11" s="313" customFormat="1" x14ac:dyDescent="0.25">
      <c r="A61" s="315" t="s">
        <v>1194</v>
      </c>
      <c r="B61" s="346"/>
      <c r="C61" s="341"/>
      <c r="D61" s="341"/>
      <c r="E61" s="341"/>
      <c r="F61" s="343"/>
      <c r="G61" s="344"/>
      <c r="I61" s="315"/>
      <c r="J61" s="315"/>
      <c r="K61" s="315"/>
    </row>
    <row r="62" spans="1:11" s="313" customFormat="1" x14ac:dyDescent="0.25">
      <c r="A62" s="315" t="s">
        <v>1195</v>
      </c>
      <c r="B62" s="346"/>
      <c r="C62" s="341"/>
      <c r="D62" s="341"/>
      <c r="E62" s="341"/>
      <c r="F62" s="343"/>
      <c r="G62" s="344"/>
      <c r="I62" s="315"/>
      <c r="J62" s="315"/>
      <c r="K62" s="315"/>
    </row>
    <row r="63" spans="1:11" s="313" customFormat="1" x14ac:dyDescent="0.25">
      <c r="A63" s="315" t="s">
        <v>1196</v>
      </c>
      <c r="B63" s="346"/>
      <c r="C63" s="341"/>
      <c r="D63" s="341"/>
      <c r="E63" s="341"/>
      <c r="F63" s="343"/>
      <c r="G63" s="344"/>
      <c r="I63" s="315"/>
      <c r="J63" s="315"/>
      <c r="K63" s="315"/>
    </row>
    <row r="64" spans="1:11" s="313" customFormat="1" x14ac:dyDescent="0.25">
      <c r="A64" s="315" t="s">
        <v>1197</v>
      </c>
      <c r="B64" s="346"/>
      <c r="C64" s="341"/>
      <c r="D64" s="341"/>
      <c r="E64" s="341"/>
      <c r="F64" s="343"/>
      <c r="G64" s="344"/>
      <c r="I64" s="315"/>
      <c r="J64" s="315"/>
      <c r="K64" s="315"/>
    </row>
    <row r="65" spans="1:11" s="313" customFormat="1" ht="15" customHeight="1" x14ac:dyDescent="0.25">
      <c r="A65" s="337"/>
      <c r="B65" s="338" t="s">
        <v>479</v>
      </c>
      <c r="C65" s="337" t="s">
        <v>1198</v>
      </c>
      <c r="D65" s="337" t="s">
        <v>1199</v>
      </c>
      <c r="E65" s="339"/>
      <c r="F65" s="340" t="s">
        <v>480</v>
      </c>
      <c r="G65" s="349" t="s">
        <v>481</v>
      </c>
      <c r="I65" s="315"/>
      <c r="J65" s="315"/>
      <c r="K65" s="315"/>
    </row>
    <row r="66" spans="1:11" s="313" customFormat="1" x14ac:dyDescent="0.25">
      <c r="A66" s="315" t="s">
        <v>482</v>
      </c>
      <c r="B66" s="335" t="s">
        <v>483</v>
      </c>
      <c r="C66" s="350">
        <v>24.519386905728098</v>
      </c>
      <c r="D66" s="315" t="s">
        <v>466</v>
      </c>
      <c r="E66" s="330"/>
      <c r="F66" s="351"/>
      <c r="G66" s="352"/>
      <c r="I66" s="315"/>
      <c r="J66" s="315"/>
      <c r="K66" s="315"/>
    </row>
    <row r="67" spans="1:11" s="313" customFormat="1" x14ac:dyDescent="0.25">
      <c r="A67" s="315"/>
      <c r="B67" s="335"/>
      <c r="C67" s="330"/>
      <c r="D67" s="330"/>
      <c r="E67" s="330"/>
      <c r="F67" s="352"/>
      <c r="G67" s="352"/>
      <c r="I67" s="315"/>
      <c r="J67" s="315"/>
      <c r="K67" s="315"/>
    </row>
    <row r="68" spans="1:11" s="313" customFormat="1" x14ac:dyDescent="0.25">
      <c r="A68" s="315"/>
      <c r="B68" s="335" t="s">
        <v>1200</v>
      </c>
      <c r="C68" s="392"/>
      <c r="D68" s="392"/>
      <c r="E68" s="392"/>
      <c r="F68" s="352"/>
      <c r="G68" s="352"/>
      <c r="I68" s="315"/>
      <c r="J68" s="315"/>
      <c r="K68" s="315"/>
    </row>
    <row r="69" spans="1:11" s="313" customFormat="1" x14ac:dyDescent="0.25">
      <c r="A69" s="315"/>
      <c r="B69" s="335" t="s">
        <v>484</v>
      </c>
      <c r="C69" s="315"/>
      <c r="D69" s="315"/>
      <c r="E69" s="330"/>
      <c r="F69" s="352"/>
      <c r="G69" s="352"/>
      <c r="I69" s="315"/>
      <c r="J69" s="315"/>
      <c r="K69" s="315"/>
    </row>
    <row r="70" spans="1:11" s="313" customFormat="1" x14ac:dyDescent="0.25">
      <c r="A70" s="315" t="s">
        <v>485</v>
      </c>
      <c r="B70" s="353" t="s">
        <v>486</v>
      </c>
      <c r="C70" s="341">
        <v>20440.129993999999</v>
      </c>
      <c r="D70" s="341" t="s">
        <v>466</v>
      </c>
      <c r="E70" s="341"/>
      <c r="F70" s="384">
        <v>6.6889175560735217E-2</v>
      </c>
      <c r="G70" s="341" t="s">
        <v>1572</v>
      </c>
      <c r="I70" s="315"/>
      <c r="J70" s="315"/>
      <c r="K70" s="315"/>
    </row>
    <row r="71" spans="1:11" s="313" customFormat="1" x14ac:dyDescent="0.25">
      <c r="A71" s="315" t="s">
        <v>487</v>
      </c>
      <c r="B71" s="353" t="s">
        <v>488</v>
      </c>
      <c r="C71" s="341">
        <v>10660.333135999999</v>
      </c>
      <c r="D71" s="341" t="s">
        <v>466</v>
      </c>
      <c r="E71" s="341"/>
      <c r="F71" s="384">
        <v>3.4885340498281514E-2</v>
      </c>
      <c r="G71" s="341" t="s">
        <v>1572</v>
      </c>
      <c r="I71" s="315"/>
      <c r="J71" s="315"/>
      <c r="K71" s="315"/>
    </row>
    <row r="72" spans="1:11" s="313" customFormat="1" x14ac:dyDescent="0.25">
      <c r="A72" s="315" t="s">
        <v>489</v>
      </c>
      <c r="B72" s="353" t="s">
        <v>490</v>
      </c>
      <c r="C72" s="341">
        <v>8364.4305349999995</v>
      </c>
      <c r="D72" s="341" t="s">
        <v>466</v>
      </c>
      <c r="E72" s="341"/>
      <c r="F72" s="384">
        <v>2.7372128390838125E-2</v>
      </c>
      <c r="G72" s="341" t="s">
        <v>1572</v>
      </c>
      <c r="I72" s="315"/>
      <c r="J72" s="315"/>
      <c r="K72" s="315"/>
    </row>
    <row r="73" spans="1:11" s="313" customFormat="1" x14ac:dyDescent="0.25">
      <c r="A73" s="315" t="s">
        <v>491</v>
      </c>
      <c r="B73" s="353" t="s">
        <v>492</v>
      </c>
      <c r="C73" s="341">
        <v>8189.0966896999998</v>
      </c>
      <c r="D73" s="341" t="s">
        <v>466</v>
      </c>
      <c r="E73" s="341"/>
      <c r="F73" s="384">
        <v>2.6798358245371679E-2</v>
      </c>
      <c r="G73" s="341" t="s">
        <v>1572</v>
      </c>
      <c r="I73" s="315"/>
      <c r="J73" s="315"/>
      <c r="K73" s="315"/>
    </row>
    <row r="74" spans="1:11" s="313" customFormat="1" x14ac:dyDescent="0.25">
      <c r="A74" s="315" t="s">
        <v>493</v>
      </c>
      <c r="B74" s="353" t="s">
        <v>494</v>
      </c>
      <c r="C74" s="341">
        <v>8767.4275670999996</v>
      </c>
      <c r="D74" s="341" t="s">
        <v>466</v>
      </c>
      <c r="E74" s="341"/>
      <c r="F74" s="384">
        <v>2.869091350808077E-2</v>
      </c>
      <c r="G74" s="341" t="s">
        <v>1572</v>
      </c>
      <c r="I74" s="315"/>
      <c r="J74" s="315"/>
      <c r="K74" s="315"/>
    </row>
    <row r="75" spans="1:11" s="313" customFormat="1" x14ac:dyDescent="0.25">
      <c r="A75" s="315" t="s">
        <v>495</v>
      </c>
      <c r="B75" s="353" t="s">
        <v>496</v>
      </c>
      <c r="C75" s="341">
        <v>55332.182843000002</v>
      </c>
      <c r="D75" s="341" t="s">
        <v>466</v>
      </c>
      <c r="E75" s="341"/>
      <c r="F75" s="384">
        <v>0.18107145568206057</v>
      </c>
      <c r="G75" s="341" t="s">
        <v>1572</v>
      </c>
      <c r="I75" s="315"/>
      <c r="J75" s="315"/>
      <c r="K75" s="315"/>
    </row>
    <row r="76" spans="1:11" s="313" customFormat="1" x14ac:dyDescent="0.25">
      <c r="A76" s="315" t="s">
        <v>497</v>
      </c>
      <c r="B76" s="353" t="s">
        <v>498</v>
      </c>
      <c r="C76" s="341">
        <v>193828.42835499998</v>
      </c>
      <c r="D76" s="341" t="s">
        <v>466</v>
      </c>
      <c r="E76" s="341"/>
      <c r="F76" s="384">
        <v>0.63429262811463216</v>
      </c>
      <c r="G76" s="341" t="s">
        <v>1572</v>
      </c>
      <c r="I76" s="315"/>
      <c r="J76" s="315"/>
      <c r="K76" s="315"/>
    </row>
    <row r="77" spans="1:11" s="313" customFormat="1" x14ac:dyDescent="0.25">
      <c r="A77" s="315" t="s">
        <v>499</v>
      </c>
      <c r="B77" s="354" t="s">
        <v>10</v>
      </c>
      <c r="C77" s="341">
        <v>305582.02911979996</v>
      </c>
      <c r="D77" s="341">
        <v>0</v>
      </c>
      <c r="E77" s="341"/>
      <c r="F77" s="385">
        <v>1</v>
      </c>
      <c r="G77" s="341">
        <v>0</v>
      </c>
      <c r="I77" s="315"/>
      <c r="J77" s="315"/>
      <c r="K77" s="315"/>
    </row>
    <row r="78" spans="1:11" s="313" customFormat="1" x14ac:dyDescent="0.25">
      <c r="A78" s="315" t="s">
        <v>1201</v>
      </c>
      <c r="B78" s="397"/>
      <c r="C78" s="341"/>
      <c r="D78" s="341"/>
      <c r="E78" s="335"/>
      <c r="F78" s="341"/>
      <c r="G78" s="344"/>
      <c r="I78" s="315"/>
      <c r="J78" s="315"/>
      <c r="K78" s="315"/>
    </row>
    <row r="79" spans="1:11" s="313" customFormat="1" x14ac:dyDescent="0.25">
      <c r="A79" s="315" t="s">
        <v>1202</v>
      </c>
      <c r="B79" s="397"/>
      <c r="C79" s="341"/>
      <c r="D79" s="341"/>
      <c r="E79" s="335"/>
      <c r="F79" s="341"/>
      <c r="G79" s="344"/>
      <c r="I79" s="315"/>
      <c r="J79" s="315"/>
      <c r="K79" s="315"/>
    </row>
    <row r="80" spans="1:11" s="313" customFormat="1" x14ac:dyDescent="0.25">
      <c r="A80" s="315" t="s">
        <v>1203</v>
      </c>
      <c r="B80" s="397"/>
      <c r="C80" s="341"/>
      <c r="D80" s="341"/>
      <c r="E80" s="335"/>
      <c r="F80" s="341"/>
      <c r="G80" s="344"/>
      <c r="I80" s="315"/>
      <c r="J80" s="315"/>
      <c r="K80" s="315"/>
    </row>
    <row r="81" spans="1:11" s="313" customFormat="1" x14ac:dyDescent="0.25">
      <c r="A81" s="315" t="s">
        <v>1204</v>
      </c>
      <c r="B81" s="397"/>
      <c r="C81" s="341"/>
      <c r="D81" s="341"/>
      <c r="E81" s="335"/>
      <c r="F81" s="341"/>
      <c r="G81" s="344"/>
      <c r="I81" s="315"/>
      <c r="J81" s="315"/>
      <c r="K81" s="315"/>
    </row>
    <row r="82" spans="1:11" s="313" customFormat="1" x14ac:dyDescent="0.25">
      <c r="A82" s="315" t="s">
        <v>1205</v>
      </c>
      <c r="B82" s="397"/>
      <c r="C82" s="341"/>
      <c r="D82" s="341"/>
      <c r="E82" s="335"/>
      <c r="F82" s="341"/>
      <c r="G82" s="344"/>
      <c r="I82" s="315"/>
      <c r="J82" s="315"/>
      <c r="K82" s="315"/>
    </row>
    <row r="83" spans="1:11" s="313" customFormat="1" x14ac:dyDescent="0.25">
      <c r="A83" s="315" t="s">
        <v>1206</v>
      </c>
      <c r="B83" s="354"/>
      <c r="C83" s="341"/>
      <c r="D83" s="341"/>
      <c r="E83" s="335"/>
      <c r="F83" s="385"/>
      <c r="G83" s="344"/>
      <c r="I83" s="315"/>
      <c r="J83" s="315"/>
      <c r="K83" s="315"/>
    </row>
    <row r="84" spans="1:11" s="313" customFormat="1" x14ac:dyDescent="0.25">
      <c r="A84" s="315" t="s">
        <v>1207</v>
      </c>
      <c r="B84" s="354"/>
      <c r="C84" s="341"/>
      <c r="D84" s="341"/>
      <c r="E84" s="335"/>
      <c r="F84" s="385"/>
      <c r="G84" s="344"/>
      <c r="I84" s="315"/>
      <c r="J84" s="315"/>
      <c r="K84" s="315"/>
    </row>
    <row r="85" spans="1:11" s="313" customFormat="1" x14ac:dyDescent="0.25">
      <c r="A85" s="315" t="s">
        <v>1208</v>
      </c>
      <c r="B85" s="354"/>
      <c r="C85" s="341"/>
      <c r="D85" s="341"/>
      <c r="E85" s="335"/>
      <c r="F85" s="385"/>
      <c r="G85" s="344"/>
      <c r="I85" s="315"/>
      <c r="J85" s="315"/>
      <c r="K85" s="315"/>
    </row>
    <row r="86" spans="1:11" s="313" customFormat="1" x14ac:dyDescent="0.25">
      <c r="A86" s="315" t="s">
        <v>1209</v>
      </c>
      <c r="B86" s="354"/>
      <c r="C86" s="341"/>
      <c r="D86" s="341"/>
      <c r="E86" s="335"/>
      <c r="F86" s="385"/>
      <c r="G86" s="344"/>
      <c r="I86" s="315"/>
      <c r="J86" s="315"/>
      <c r="K86" s="315"/>
    </row>
    <row r="87" spans="1:11" s="313" customFormat="1" x14ac:dyDescent="0.25">
      <c r="A87" s="315" t="s">
        <v>1210</v>
      </c>
      <c r="B87" s="354"/>
      <c r="C87" s="341"/>
      <c r="D87" s="341"/>
      <c r="E87" s="335"/>
      <c r="F87" s="385"/>
      <c r="G87" s="344"/>
      <c r="I87" s="315"/>
      <c r="J87" s="315"/>
      <c r="K87" s="315"/>
    </row>
    <row r="88" spans="1:11" s="313" customFormat="1" ht="15" customHeight="1" x14ac:dyDescent="0.25">
      <c r="A88" s="337"/>
      <c r="B88" s="338" t="s">
        <v>500</v>
      </c>
      <c r="C88" s="337" t="s">
        <v>1212</v>
      </c>
      <c r="D88" s="337" t="s">
        <v>1213</v>
      </c>
      <c r="E88" s="339"/>
      <c r="F88" s="340" t="s">
        <v>501</v>
      </c>
      <c r="G88" s="337" t="s">
        <v>502</v>
      </c>
      <c r="I88" s="315"/>
      <c r="J88" s="315"/>
      <c r="K88" s="315"/>
    </row>
    <row r="89" spans="1:11" s="313" customFormat="1" x14ac:dyDescent="0.25">
      <c r="A89" s="315" t="s">
        <v>503</v>
      </c>
      <c r="B89" s="335" t="s">
        <v>483</v>
      </c>
      <c r="C89" s="355">
        <v>10.878151115841206</v>
      </c>
      <c r="D89" s="355" t="s">
        <v>466</v>
      </c>
      <c r="E89" s="355"/>
      <c r="F89" s="355"/>
      <c r="G89" s="355"/>
      <c r="I89" s="315"/>
      <c r="J89" s="315"/>
      <c r="K89" s="315"/>
    </row>
    <row r="90" spans="1:11" s="313" customFormat="1" x14ac:dyDescent="0.25">
      <c r="A90" s="315"/>
      <c r="B90" s="335"/>
      <c r="C90" s="355"/>
      <c r="D90" s="355"/>
      <c r="E90" s="355"/>
      <c r="F90" s="355"/>
      <c r="G90" s="355"/>
      <c r="I90" s="315"/>
      <c r="J90" s="315"/>
      <c r="K90" s="315"/>
    </row>
    <row r="91" spans="1:11" s="313" customFormat="1" x14ac:dyDescent="0.25">
      <c r="A91" s="315"/>
      <c r="B91" s="335" t="s">
        <v>1211</v>
      </c>
      <c r="C91" s="355"/>
      <c r="D91" s="355"/>
      <c r="E91" s="355"/>
      <c r="F91" s="355"/>
      <c r="G91" s="355"/>
      <c r="I91" s="315"/>
      <c r="J91" s="315"/>
      <c r="K91" s="315"/>
    </row>
    <row r="92" spans="1:11" s="313" customFormat="1" x14ac:dyDescent="0.25">
      <c r="A92" s="315" t="s">
        <v>504</v>
      </c>
      <c r="B92" s="335" t="s">
        <v>484</v>
      </c>
      <c r="C92" s="355"/>
      <c r="D92" s="355"/>
      <c r="E92" s="355"/>
      <c r="F92" s="355"/>
      <c r="G92" s="355"/>
      <c r="I92" s="315"/>
      <c r="J92" s="315"/>
      <c r="K92" s="315"/>
    </row>
    <row r="93" spans="1:11" s="313" customFormat="1" x14ac:dyDescent="0.25">
      <c r="A93" s="315" t="s">
        <v>505</v>
      </c>
      <c r="B93" s="353" t="s">
        <v>486</v>
      </c>
      <c r="C93" s="341">
        <v>49868.750689090069</v>
      </c>
      <c r="D93" s="355" t="s">
        <v>466</v>
      </c>
      <c r="E93" s="355"/>
      <c r="F93" s="343">
        <v>0.17291231243934332</v>
      </c>
      <c r="G93" s="355" t="s">
        <v>1572</v>
      </c>
      <c r="I93" s="315"/>
      <c r="J93" s="315"/>
      <c r="K93" s="315"/>
    </row>
    <row r="94" spans="1:11" s="313" customFormat="1" x14ac:dyDescent="0.25">
      <c r="A94" s="315" t="s">
        <v>506</v>
      </c>
      <c r="B94" s="353" t="s">
        <v>488</v>
      </c>
      <c r="C94" s="341">
        <v>37205.565530675092</v>
      </c>
      <c r="D94" s="355" t="s">
        <v>466</v>
      </c>
      <c r="E94" s="355"/>
      <c r="F94" s="343">
        <v>0.12900464283998969</v>
      </c>
      <c r="G94" s="355" t="s">
        <v>1572</v>
      </c>
      <c r="I94" s="315"/>
      <c r="J94" s="315"/>
      <c r="K94" s="315"/>
    </row>
    <row r="95" spans="1:11" s="313" customFormat="1" x14ac:dyDescent="0.25">
      <c r="A95" s="315" t="s">
        <v>507</v>
      </c>
      <c r="B95" s="353" t="s">
        <v>490</v>
      </c>
      <c r="C95" s="341">
        <v>40059.010531504988</v>
      </c>
      <c r="D95" s="355" t="s">
        <v>466</v>
      </c>
      <c r="E95" s="355"/>
      <c r="F95" s="343">
        <v>0.1388985296266888</v>
      </c>
      <c r="G95" s="355" t="s">
        <v>1572</v>
      </c>
      <c r="I95" s="315"/>
      <c r="J95" s="315"/>
      <c r="K95" s="315"/>
    </row>
    <row r="96" spans="1:11" s="313" customFormat="1" x14ac:dyDescent="0.25">
      <c r="A96" s="315" t="s">
        <v>508</v>
      </c>
      <c r="B96" s="353" t="s">
        <v>492</v>
      </c>
      <c r="C96" s="341">
        <v>30071.199967669996</v>
      </c>
      <c r="D96" s="355" t="s">
        <v>466</v>
      </c>
      <c r="E96" s="355"/>
      <c r="F96" s="343">
        <v>0.10426731474893905</v>
      </c>
      <c r="G96" s="355" t="s">
        <v>1572</v>
      </c>
      <c r="I96" s="315"/>
      <c r="J96" s="315"/>
      <c r="K96" s="315"/>
    </row>
    <row r="97" spans="1:14" s="313" customFormat="1" x14ac:dyDescent="0.25">
      <c r="A97" s="315" t="s">
        <v>509</v>
      </c>
      <c r="B97" s="353" t="s">
        <v>494</v>
      </c>
      <c r="C97" s="341">
        <v>14126.772527550031</v>
      </c>
      <c r="D97" s="355" t="s">
        <v>466</v>
      </c>
      <c r="E97" s="355"/>
      <c r="F97" s="343">
        <v>4.8982436321142041E-2</v>
      </c>
      <c r="G97" s="355" t="s">
        <v>1572</v>
      </c>
      <c r="I97" s="315"/>
      <c r="J97" s="315"/>
      <c r="K97" s="315"/>
    </row>
    <row r="98" spans="1:14" s="313" customFormat="1" x14ac:dyDescent="0.25">
      <c r="A98" s="315" t="s">
        <v>510</v>
      </c>
      <c r="B98" s="353" t="s">
        <v>496</v>
      </c>
      <c r="C98" s="341">
        <v>19685.91367859998</v>
      </c>
      <c r="D98" s="355" t="s">
        <v>466</v>
      </c>
      <c r="E98" s="355"/>
      <c r="F98" s="343">
        <v>6.8257913214431323E-2</v>
      </c>
      <c r="G98" s="355" t="s">
        <v>1572</v>
      </c>
      <c r="I98" s="315"/>
      <c r="J98" s="315"/>
      <c r="K98" s="315"/>
    </row>
    <row r="99" spans="1:14" x14ac:dyDescent="0.25">
      <c r="A99" s="315" t="s">
        <v>511</v>
      </c>
      <c r="B99" s="353" t="s">
        <v>498</v>
      </c>
      <c r="C99" s="341">
        <v>97387.643765400018</v>
      </c>
      <c r="D99" s="355" t="s">
        <v>466</v>
      </c>
      <c r="E99" s="355"/>
      <c r="F99" s="343">
        <v>0.33767685080946586</v>
      </c>
      <c r="G99" s="355" t="s">
        <v>1572</v>
      </c>
      <c r="H99" s="313"/>
      <c r="L99" s="313"/>
      <c r="M99" s="313"/>
    </row>
    <row r="100" spans="1:14" x14ac:dyDescent="0.25">
      <c r="A100" s="315" t="s">
        <v>512</v>
      </c>
      <c r="B100" s="354" t="s">
        <v>10</v>
      </c>
      <c r="C100" s="341">
        <v>288404.85669049015</v>
      </c>
      <c r="D100" s="355" t="s">
        <v>466</v>
      </c>
      <c r="E100" s="355"/>
      <c r="F100" s="343">
        <v>1</v>
      </c>
      <c r="G100" s="355"/>
      <c r="H100" s="313"/>
      <c r="L100" s="313"/>
      <c r="M100" s="313"/>
    </row>
    <row r="101" spans="1:14" x14ac:dyDescent="0.25">
      <c r="A101" s="315" t="s">
        <v>1214</v>
      </c>
      <c r="B101" s="397"/>
      <c r="C101" s="341"/>
      <c r="D101" s="341"/>
      <c r="E101" s="335"/>
      <c r="F101" s="385"/>
      <c r="G101" s="347"/>
      <c r="H101" s="313"/>
      <c r="L101" s="313"/>
      <c r="M101" s="313"/>
    </row>
    <row r="102" spans="1:14" x14ac:dyDescent="0.25">
      <c r="A102" s="315" t="s">
        <v>1215</v>
      </c>
      <c r="B102" s="397"/>
      <c r="C102" s="341"/>
      <c r="D102" s="341"/>
      <c r="E102" s="335"/>
      <c r="F102" s="385"/>
      <c r="G102" s="347"/>
      <c r="H102" s="313"/>
      <c r="L102" s="313"/>
      <c r="M102" s="313"/>
    </row>
    <row r="103" spans="1:14" x14ac:dyDescent="0.25">
      <c r="A103" s="315" t="s">
        <v>1216</v>
      </c>
      <c r="B103" s="397"/>
      <c r="C103" s="341"/>
      <c r="D103" s="341"/>
      <c r="E103" s="335"/>
      <c r="F103" s="385"/>
      <c r="G103" s="347"/>
      <c r="H103" s="313"/>
      <c r="L103" s="313"/>
      <c r="M103" s="313"/>
    </row>
    <row r="104" spans="1:14" x14ac:dyDescent="0.25">
      <c r="A104" s="315" t="s">
        <v>1217</v>
      </c>
      <c r="B104" s="397"/>
      <c r="C104" s="341"/>
      <c r="D104" s="341"/>
      <c r="E104" s="335"/>
      <c r="F104" s="385"/>
      <c r="G104" s="347"/>
      <c r="H104" s="313"/>
      <c r="L104" s="313"/>
      <c r="M104" s="313"/>
    </row>
    <row r="105" spans="1:14" x14ac:dyDescent="0.25">
      <c r="A105" s="315" t="s">
        <v>1218</v>
      </c>
      <c r="B105" s="397"/>
      <c r="C105" s="341"/>
      <c r="D105" s="341"/>
      <c r="E105" s="335"/>
      <c r="F105" s="385"/>
      <c r="G105" s="347"/>
      <c r="H105" s="313"/>
      <c r="L105" s="313"/>
      <c r="M105" s="313"/>
    </row>
    <row r="106" spans="1:14" x14ac:dyDescent="0.25">
      <c r="A106" s="315" t="s">
        <v>1219</v>
      </c>
      <c r="B106" s="354"/>
      <c r="C106" s="341"/>
      <c r="D106" s="341"/>
      <c r="E106" s="335"/>
      <c r="F106" s="385"/>
      <c r="G106" s="347"/>
      <c r="H106" s="313"/>
      <c r="L106" s="313"/>
      <c r="M106" s="313"/>
    </row>
    <row r="107" spans="1:14" x14ac:dyDescent="0.25">
      <c r="A107" s="315" t="s">
        <v>1220</v>
      </c>
      <c r="B107" s="354"/>
      <c r="C107" s="341"/>
      <c r="D107" s="341"/>
      <c r="E107" s="335"/>
      <c r="F107" s="385"/>
      <c r="G107" s="347"/>
      <c r="H107" s="313"/>
      <c r="L107" s="313"/>
      <c r="M107" s="313"/>
    </row>
    <row r="108" spans="1:14" x14ac:dyDescent="0.25">
      <c r="A108" s="315" t="s">
        <v>1221</v>
      </c>
      <c r="B108" s="354"/>
      <c r="C108" s="341"/>
      <c r="D108" s="341"/>
      <c r="E108" s="335"/>
      <c r="F108" s="385"/>
      <c r="G108" s="347"/>
      <c r="H108" s="313"/>
      <c r="L108" s="313"/>
      <c r="M108" s="313"/>
    </row>
    <row r="109" spans="1:14" x14ac:dyDescent="0.25">
      <c r="A109" s="315" t="s">
        <v>1222</v>
      </c>
      <c r="B109" s="354"/>
      <c r="C109" s="341"/>
      <c r="D109" s="341"/>
      <c r="E109" s="335"/>
      <c r="F109" s="385"/>
      <c r="G109" s="347"/>
      <c r="H109" s="313"/>
      <c r="L109" s="313"/>
      <c r="M109" s="313"/>
    </row>
    <row r="110" spans="1:14" x14ac:dyDescent="0.25">
      <c r="A110" s="315" t="s">
        <v>1223</v>
      </c>
      <c r="B110" s="354"/>
      <c r="C110" s="341"/>
      <c r="D110" s="341"/>
      <c r="E110" s="335"/>
      <c r="F110" s="385"/>
      <c r="G110" s="347"/>
      <c r="H110" s="313"/>
      <c r="L110" s="313"/>
      <c r="M110" s="313"/>
    </row>
    <row r="111" spans="1:14" ht="15" customHeight="1" x14ac:dyDescent="0.25">
      <c r="A111" s="337"/>
      <c r="B111" s="338" t="s">
        <v>513</v>
      </c>
      <c r="C111" s="340" t="s">
        <v>514</v>
      </c>
      <c r="D111" s="340" t="s">
        <v>515</v>
      </c>
      <c r="E111" s="339"/>
      <c r="F111" s="340" t="s">
        <v>516</v>
      </c>
      <c r="G111" s="340" t="s">
        <v>517</v>
      </c>
      <c r="H111" s="313"/>
      <c r="L111" s="313"/>
      <c r="M111" s="313"/>
    </row>
    <row r="112" spans="1:14" s="356" customFormat="1" x14ac:dyDescent="0.25">
      <c r="A112" s="315" t="s">
        <v>518</v>
      </c>
      <c r="B112" s="335" t="s">
        <v>81</v>
      </c>
      <c r="C112" s="341">
        <v>143.73080630000001</v>
      </c>
      <c r="D112" s="341">
        <v>143.73080630000001</v>
      </c>
      <c r="E112" s="344"/>
      <c r="F112" s="384">
        <v>4.9836407153291528E-4</v>
      </c>
      <c r="G112" s="384">
        <v>4.9836407153291528E-4</v>
      </c>
      <c r="H112" s="313"/>
      <c r="I112" s="315"/>
      <c r="J112" s="315"/>
      <c r="K112" s="315"/>
      <c r="L112" s="313"/>
      <c r="M112" s="313"/>
      <c r="N112" s="313"/>
    </row>
    <row r="113" spans="1:14" s="356" customFormat="1" x14ac:dyDescent="0.25">
      <c r="A113" s="315" t="s">
        <v>519</v>
      </c>
      <c r="B113" s="335" t="s">
        <v>520</v>
      </c>
      <c r="C113" s="341">
        <v>0</v>
      </c>
      <c r="D113" s="341">
        <v>0</v>
      </c>
      <c r="E113" s="344"/>
      <c r="F113" s="384">
        <v>0</v>
      </c>
      <c r="G113" s="384">
        <v>0</v>
      </c>
      <c r="H113" s="313"/>
      <c r="I113" s="315"/>
      <c r="J113" s="315"/>
      <c r="K113" s="315"/>
      <c r="L113" s="313"/>
      <c r="M113" s="313"/>
      <c r="N113" s="313"/>
    </row>
    <row r="114" spans="1:14" s="356" customFormat="1" x14ac:dyDescent="0.25">
      <c r="A114" s="315" t="s">
        <v>521</v>
      </c>
      <c r="B114" s="335" t="s">
        <v>522</v>
      </c>
      <c r="C114" s="341">
        <v>0</v>
      </c>
      <c r="D114" s="341">
        <v>0</v>
      </c>
      <c r="E114" s="344"/>
      <c r="F114" s="384">
        <v>0</v>
      </c>
      <c r="G114" s="384">
        <v>0</v>
      </c>
      <c r="H114" s="313"/>
      <c r="I114" s="315"/>
      <c r="J114" s="315"/>
      <c r="K114" s="315"/>
      <c r="L114" s="313"/>
      <c r="M114" s="313"/>
      <c r="N114" s="313"/>
    </row>
    <row r="115" spans="1:14" s="356" customFormat="1" x14ac:dyDescent="0.25">
      <c r="A115" s="315" t="s">
        <v>523</v>
      </c>
      <c r="B115" s="335" t="s">
        <v>84</v>
      </c>
      <c r="C115" s="341">
        <v>0</v>
      </c>
      <c r="D115" s="341">
        <v>0</v>
      </c>
      <c r="E115" s="344"/>
      <c r="F115" s="384">
        <v>0</v>
      </c>
      <c r="G115" s="384">
        <v>0</v>
      </c>
      <c r="H115" s="313"/>
      <c r="I115" s="315"/>
      <c r="J115" s="315"/>
      <c r="K115" s="315"/>
      <c r="L115" s="313"/>
      <c r="M115" s="313"/>
      <c r="N115" s="313"/>
    </row>
    <row r="116" spans="1:14" s="356" customFormat="1" x14ac:dyDescent="0.25">
      <c r="A116" s="315" t="s">
        <v>524</v>
      </c>
      <c r="B116" s="335" t="s">
        <v>525</v>
      </c>
      <c r="C116" s="341">
        <v>0</v>
      </c>
      <c r="D116" s="341">
        <v>0</v>
      </c>
      <c r="E116" s="344"/>
      <c r="F116" s="384">
        <v>0</v>
      </c>
      <c r="G116" s="384">
        <v>0</v>
      </c>
      <c r="H116" s="313"/>
      <c r="I116" s="315"/>
      <c r="J116" s="315"/>
      <c r="K116" s="315"/>
      <c r="L116" s="313"/>
      <c r="M116" s="313"/>
      <c r="N116" s="313"/>
    </row>
    <row r="117" spans="1:14" s="356" customFormat="1" x14ac:dyDescent="0.25">
      <c r="A117" s="315" t="s">
        <v>526</v>
      </c>
      <c r="B117" s="335" t="s">
        <v>527</v>
      </c>
      <c r="C117" s="341">
        <v>0</v>
      </c>
      <c r="D117" s="341">
        <v>0</v>
      </c>
      <c r="E117" s="335"/>
      <c r="F117" s="384">
        <v>0</v>
      </c>
      <c r="G117" s="384">
        <v>0</v>
      </c>
      <c r="H117" s="313"/>
      <c r="I117" s="315"/>
      <c r="J117" s="315"/>
      <c r="K117" s="315"/>
      <c r="L117" s="313"/>
      <c r="M117" s="313"/>
      <c r="N117" s="313"/>
    </row>
    <row r="118" spans="1:14" x14ac:dyDescent="0.25">
      <c r="A118" s="315" t="s">
        <v>528</v>
      </c>
      <c r="B118" s="335" t="s">
        <v>529</v>
      </c>
      <c r="C118" s="341">
        <v>0</v>
      </c>
      <c r="D118" s="341">
        <v>0</v>
      </c>
      <c r="E118" s="335"/>
      <c r="F118" s="384">
        <v>0</v>
      </c>
      <c r="G118" s="384">
        <v>0</v>
      </c>
      <c r="H118" s="313"/>
      <c r="L118" s="313"/>
      <c r="M118" s="313"/>
    </row>
    <row r="119" spans="1:14" x14ac:dyDescent="0.25">
      <c r="A119" s="315" t="s">
        <v>530</v>
      </c>
      <c r="B119" s="335" t="s">
        <v>531</v>
      </c>
      <c r="C119" s="341">
        <v>0</v>
      </c>
      <c r="D119" s="341">
        <v>0</v>
      </c>
      <c r="E119" s="335"/>
      <c r="F119" s="384">
        <v>0</v>
      </c>
      <c r="G119" s="384">
        <v>0</v>
      </c>
      <c r="H119" s="313"/>
      <c r="L119" s="313"/>
      <c r="M119" s="313"/>
    </row>
    <row r="120" spans="1:14" x14ac:dyDescent="0.25">
      <c r="A120" s="315" t="s">
        <v>532</v>
      </c>
      <c r="B120" s="335" t="s">
        <v>533</v>
      </c>
      <c r="C120" s="341">
        <v>0</v>
      </c>
      <c r="D120" s="341">
        <v>0</v>
      </c>
      <c r="E120" s="335"/>
      <c r="F120" s="384">
        <v>0</v>
      </c>
      <c r="G120" s="384">
        <v>0</v>
      </c>
      <c r="H120" s="313"/>
      <c r="L120" s="313"/>
      <c r="M120" s="313"/>
    </row>
    <row r="121" spans="1:14" x14ac:dyDescent="0.25">
      <c r="A121" s="315" t="s">
        <v>534</v>
      </c>
      <c r="B121" s="335" t="s">
        <v>80</v>
      </c>
      <c r="C121" s="341">
        <v>288261.50245600002</v>
      </c>
      <c r="D121" s="341">
        <v>288261.50245600002</v>
      </c>
      <c r="E121" s="335"/>
      <c r="F121" s="384">
        <v>0.99950163592846708</v>
      </c>
      <c r="G121" s="384">
        <v>0.99950163592846708</v>
      </c>
      <c r="H121" s="313"/>
      <c r="L121" s="313"/>
      <c r="M121" s="313"/>
    </row>
    <row r="122" spans="1:14" x14ac:dyDescent="0.25">
      <c r="A122" s="315" t="s">
        <v>535</v>
      </c>
      <c r="B122" s="335" t="s">
        <v>536</v>
      </c>
      <c r="C122" s="341">
        <v>0</v>
      </c>
      <c r="D122" s="341">
        <v>0</v>
      </c>
      <c r="E122" s="335"/>
      <c r="F122" s="384">
        <v>0</v>
      </c>
      <c r="G122" s="384">
        <v>0</v>
      </c>
      <c r="H122" s="313"/>
      <c r="L122" s="313"/>
      <c r="M122" s="313"/>
    </row>
    <row r="123" spans="1:14" x14ac:dyDescent="0.25">
      <c r="A123" s="315" t="s">
        <v>537</v>
      </c>
      <c r="B123" s="335" t="s">
        <v>538</v>
      </c>
      <c r="C123" s="341">
        <v>0</v>
      </c>
      <c r="D123" s="341">
        <v>0</v>
      </c>
      <c r="E123" s="335"/>
      <c r="F123" s="384">
        <v>0</v>
      </c>
      <c r="G123" s="384">
        <v>0</v>
      </c>
      <c r="H123" s="313"/>
      <c r="L123" s="313"/>
      <c r="M123" s="313"/>
    </row>
    <row r="124" spans="1:14" x14ac:dyDescent="0.25">
      <c r="A124" s="315" t="s">
        <v>539</v>
      </c>
      <c r="B124" s="335" t="s">
        <v>82</v>
      </c>
      <c r="C124" s="341">
        <v>0</v>
      </c>
      <c r="D124" s="341">
        <v>0</v>
      </c>
      <c r="E124" s="335"/>
      <c r="F124" s="384">
        <v>0</v>
      </c>
      <c r="G124" s="384">
        <v>0</v>
      </c>
      <c r="H124" s="313"/>
      <c r="L124" s="313"/>
      <c r="M124" s="313"/>
    </row>
    <row r="125" spans="1:14" x14ac:dyDescent="0.25">
      <c r="A125" s="315" t="s">
        <v>540</v>
      </c>
      <c r="B125" s="335" t="s">
        <v>541</v>
      </c>
      <c r="C125" s="341">
        <v>0</v>
      </c>
      <c r="D125" s="341">
        <v>0</v>
      </c>
      <c r="E125" s="335"/>
      <c r="F125" s="384">
        <v>0</v>
      </c>
      <c r="G125" s="384">
        <v>0</v>
      </c>
      <c r="H125" s="313"/>
      <c r="L125" s="313"/>
      <c r="M125" s="313"/>
    </row>
    <row r="126" spans="1:14" x14ac:dyDescent="0.25">
      <c r="A126" s="315" t="s">
        <v>542</v>
      </c>
      <c r="B126" s="335" t="s">
        <v>9</v>
      </c>
      <c r="C126" s="341">
        <v>0</v>
      </c>
      <c r="D126" s="341">
        <v>0</v>
      </c>
      <c r="E126" s="335"/>
      <c r="F126" s="384">
        <v>0</v>
      </c>
      <c r="G126" s="384">
        <v>0</v>
      </c>
      <c r="H126" s="313"/>
      <c r="L126" s="313"/>
      <c r="M126" s="313"/>
    </row>
    <row r="127" spans="1:14" x14ac:dyDescent="0.25">
      <c r="A127" s="315" t="s">
        <v>543</v>
      </c>
      <c r="B127" s="354" t="s">
        <v>10</v>
      </c>
      <c r="C127" s="341">
        <v>288405.23326230003</v>
      </c>
      <c r="D127" s="341">
        <v>288405.23326230003</v>
      </c>
      <c r="E127" s="335"/>
      <c r="F127" s="384">
        <v>1</v>
      </c>
      <c r="G127" s="384">
        <v>1</v>
      </c>
      <c r="H127" s="313"/>
      <c r="L127" s="313"/>
      <c r="M127" s="313"/>
    </row>
    <row r="128" spans="1:14" x14ac:dyDescent="0.25">
      <c r="A128" s="315" t="s">
        <v>1224</v>
      </c>
      <c r="B128" s="397"/>
      <c r="C128" s="341"/>
      <c r="D128" s="341"/>
      <c r="E128" s="335"/>
      <c r="F128" s="343"/>
      <c r="G128" s="343"/>
      <c r="H128" s="313"/>
      <c r="L128" s="313"/>
      <c r="M128" s="313"/>
    </row>
    <row r="129" spans="1:14" x14ac:dyDescent="0.25">
      <c r="A129" s="315" t="s">
        <v>1225</v>
      </c>
      <c r="B129" s="397"/>
      <c r="C129" s="341"/>
      <c r="D129" s="341"/>
      <c r="E129" s="335"/>
      <c r="F129" s="343"/>
      <c r="G129" s="343"/>
      <c r="H129" s="313"/>
      <c r="L129" s="313"/>
      <c r="M129" s="313"/>
    </row>
    <row r="130" spans="1:14" x14ac:dyDescent="0.25">
      <c r="A130" s="315" t="s">
        <v>1226</v>
      </c>
      <c r="B130" s="397"/>
      <c r="C130" s="341"/>
      <c r="D130" s="341"/>
      <c r="E130" s="335"/>
      <c r="F130" s="343"/>
      <c r="G130" s="343"/>
      <c r="H130" s="313"/>
      <c r="L130" s="313"/>
      <c r="M130" s="313"/>
    </row>
    <row r="131" spans="1:14" x14ac:dyDescent="0.25">
      <c r="A131" s="315" t="s">
        <v>1227</v>
      </c>
      <c r="B131" s="397"/>
      <c r="C131" s="341"/>
      <c r="D131" s="341"/>
      <c r="E131" s="335"/>
      <c r="F131" s="343"/>
      <c r="G131" s="343"/>
      <c r="H131" s="313"/>
      <c r="L131" s="313"/>
      <c r="M131" s="313"/>
    </row>
    <row r="132" spans="1:14" x14ac:dyDescent="0.25">
      <c r="A132" s="315" t="s">
        <v>1228</v>
      </c>
      <c r="B132" s="397"/>
      <c r="C132" s="341"/>
      <c r="D132" s="341"/>
      <c r="E132" s="335"/>
      <c r="F132" s="343"/>
      <c r="G132" s="343"/>
      <c r="H132" s="313"/>
      <c r="L132" s="313"/>
      <c r="M132" s="313"/>
    </row>
    <row r="133" spans="1:14" x14ac:dyDescent="0.25">
      <c r="A133" s="315" t="s">
        <v>1229</v>
      </c>
      <c r="B133" s="397"/>
      <c r="C133" s="341"/>
      <c r="D133" s="341"/>
      <c r="E133" s="335"/>
      <c r="F133" s="343"/>
      <c r="G133" s="343"/>
      <c r="H133" s="313"/>
      <c r="L133" s="313"/>
      <c r="M133" s="313"/>
    </row>
    <row r="134" spans="1:14" x14ac:dyDescent="0.25">
      <c r="A134" s="315" t="s">
        <v>1230</v>
      </c>
      <c r="B134" s="397"/>
      <c r="C134" s="341"/>
      <c r="D134" s="341"/>
      <c r="E134" s="335"/>
      <c r="F134" s="343"/>
      <c r="G134" s="343"/>
      <c r="H134" s="313"/>
      <c r="L134" s="313"/>
      <c r="M134" s="313"/>
    </row>
    <row r="135" spans="1:14" x14ac:dyDescent="0.25">
      <c r="A135" s="315" t="s">
        <v>1231</v>
      </c>
      <c r="B135" s="397"/>
      <c r="C135" s="341"/>
      <c r="D135" s="341"/>
      <c r="E135" s="335"/>
      <c r="F135" s="343"/>
      <c r="G135" s="343"/>
      <c r="H135" s="313"/>
      <c r="L135" s="313"/>
      <c r="M135" s="313"/>
    </row>
    <row r="136" spans="1:14" x14ac:dyDescent="0.25">
      <c r="A136" s="315" t="s">
        <v>1232</v>
      </c>
      <c r="B136" s="397"/>
      <c r="C136" s="341"/>
      <c r="D136" s="341"/>
      <c r="E136" s="335"/>
      <c r="F136" s="343"/>
      <c r="G136" s="343"/>
      <c r="H136" s="313"/>
      <c r="L136" s="313"/>
      <c r="M136" s="313"/>
    </row>
    <row r="137" spans="1:14" ht="15" customHeight="1" x14ac:dyDescent="0.25">
      <c r="A137" s="337"/>
      <c r="B137" s="338" t="s">
        <v>544</v>
      </c>
      <c r="C137" s="340" t="s">
        <v>514</v>
      </c>
      <c r="D137" s="340" t="s">
        <v>515</v>
      </c>
      <c r="E137" s="339"/>
      <c r="F137" s="340" t="s">
        <v>516</v>
      </c>
      <c r="G137" s="340" t="s">
        <v>517</v>
      </c>
      <c r="H137" s="313"/>
      <c r="L137" s="313"/>
      <c r="M137" s="313"/>
    </row>
    <row r="138" spans="1:14" s="356" customFormat="1" x14ac:dyDescent="0.25">
      <c r="A138" s="315" t="s">
        <v>545</v>
      </c>
      <c r="B138" s="335" t="s">
        <v>81</v>
      </c>
      <c r="C138" s="341">
        <v>18674.270081769992</v>
      </c>
      <c r="D138" s="341">
        <v>18674.270081769992</v>
      </c>
      <c r="E138" s="341"/>
      <c r="F138" s="384">
        <v>6.4750192822899705E-2</v>
      </c>
      <c r="G138" s="384">
        <v>6.4750192822899705E-2</v>
      </c>
      <c r="H138" s="313"/>
      <c r="I138" s="315"/>
      <c r="J138" s="315"/>
      <c r="K138" s="315"/>
      <c r="L138" s="313"/>
      <c r="M138" s="313"/>
      <c r="N138" s="313"/>
    </row>
    <row r="139" spans="1:14" s="356" customFormat="1" x14ac:dyDescent="0.25">
      <c r="A139" s="315" t="s">
        <v>546</v>
      </c>
      <c r="B139" s="335" t="s">
        <v>520</v>
      </c>
      <c r="C139" s="341">
        <v>0</v>
      </c>
      <c r="D139" s="341">
        <v>0</v>
      </c>
      <c r="E139" s="341"/>
      <c r="F139" s="384">
        <v>0</v>
      </c>
      <c r="G139" s="384">
        <v>0</v>
      </c>
      <c r="H139" s="313"/>
      <c r="I139" s="315"/>
      <c r="J139" s="315"/>
      <c r="K139" s="315"/>
      <c r="L139" s="313"/>
      <c r="M139" s="313"/>
      <c r="N139" s="313"/>
    </row>
    <row r="140" spans="1:14" s="356" customFormat="1" x14ac:dyDescent="0.25">
      <c r="A140" s="315" t="s">
        <v>547</v>
      </c>
      <c r="B140" s="335" t="s">
        <v>522</v>
      </c>
      <c r="C140" s="341">
        <v>0</v>
      </c>
      <c r="D140" s="341">
        <v>0</v>
      </c>
      <c r="E140" s="341"/>
      <c r="F140" s="384">
        <v>0</v>
      </c>
      <c r="G140" s="384">
        <v>0</v>
      </c>
      <c r="H140" s="313"/>
      <c r="I140" s="315"/>
      <c r="J140" s="315"/>
      <c r="K140" s="315"/>
      <c r="L140" s="313"/>
      <c r="M140" s="313"/>
      <c r="N140" s="313"/>
    </row>
    <row r="141" spans="1:14" s="356" customFormat="1" x14ac:dyDescent="0.25">
      <c r="A141" s="315" t="s">
        <v>548</v>
      </c>
      <c r="B141" s="335" t="s">
        <v>84</v>
      </c>
      <c r="C141" s="341">
        <v>0</v>
      </c>
      <c r="D141" s="341">
        <v>0</v>
      </c>
      <c r="E141" s="341"/>
      <c r="F141" s="384">
        <v>0</v>
      </c>
      <c r="G141" s="384">
        <v>0</v>
      </c>
      <c r="H141" s="313"/>
      <c r="I141" s="315"/>
      <c r="J141" s="315"/>
      <c r="K141" s="315"/>
      <c r="L141" s="313"/>
      <c r="M141" s="313"/>
      <c r="N141" s="313"/>
    </row>
    <row r="142" spans="1:14" s="356" customFormat="1" x14ac:dyDescent="0.25">
      <c r="A142" s="315" t="s">
        <v>549</v>
      </c>
      <c r="B142" s="335" t="s">
        <v>525</v>
      </c>
      <c r="C142" s="341">
        <v>0</v>
      </c>
      <c r="D142" s="341">
        <v>0</v>
      </c>
      <c r="E142" s="341"/>
      <c r="F142" s="384">
        <v>0</v>
      </c>
      <c r="G142" s="384">
        <v>0</v>
      </c>
      <c r="H142" s="313"/>
      <c r="I142" s="315"/>
      <c r="J142" s="315"/>
      <c r="K142" s="315"/>
      <c r="L142" s="313"/>
      <c r="M142" s="313"/>
      <c r="N142" s="313"/>
    </row>
    <row r="143" spans="1:14" s="356" customFormat="1" x14ac:dyDescent="0.25">
      <c r="A143" s="315" t="s">
        <v>550</v>
      </c>
      <c r="B143" s="335" t="s">
        <v>527</v>
      </c>
      <c r="C143" s="341">
        <v>0</v>
      </c>
      <c r="D143" s="341">
        <v>0</v>
      </c>
      <c r="E143" s="341"/>
      <c r="F143" s="384">
        <v>0</v>
      </c>
      <c r="G143" s="384">
        <v>0</v>
      </c>
      <c r="H143" s="313"/>
      <c r="I143" s="315"/>
      <c r="J143" s="315"/>
      <c r="K143" s="315"/>
      <c r="L143" s="313"/>
      <c r="M143" s="313"/>
      <c r="N143" s="313"/>
    </row>
    <row r="144" spans="1:14" x14ac:dyDescent="0.25">
      <c r="A144" s="315" t="s">
        <v>551</v>
      </c>
      <c r="B144" s="335" t="s">
        <v>529</v>
      </c>
      <c r="C144" s="341">
        <v>0</v>
      </c>
      <c r="D144" s="341">
        <v>0</v>
      </c>
      <c r="E144" s="341"/>
      <c r="F144" s="384">
        <v>0</v>
      </c>
      <c r="G144" s="384">
        <v>0</v>
      </c>
      <c r="H144" s="313"/>
      <c r="L144" s="313"/>
      <c r="M144" s="313"/>
    </row>
    <row r="145" spans="1:13" x14ac:dyDescent="0.25">
      <c r="A145" s="315" t="s">
        <v>552</v>
      </c>
      <c r="B145" s="335" t="s">
        <v>531</v>
      </c>
      <c r="C145" s="341">
        <v>0</v>
      </c>
      <c r="D145" s="341">
        <v>0</v>
      </c>
      <c r="E145" s="341"/>
      <c r="F145" s="384">
        <v>0</v>
      </c>
      <c r="G145" s="384">
        <v>0</v>
      </c>
      <c r="H145" s="313"/>
      <c r="L145" s="313"/>
      <c r="M145" s="313"/>
    </row>
    <row r="146" spans="1:13" x14ac:dyDescent="0.25">
      <c r="A146" s="315" t="s">
        <v>553</v>
      </c>
      <c r="B146" s="335" t="s">
        <v>533</v>
      </c>
      <c r="C146" s="341">
        <v>0</v>
      </c>
      <c r="D146" s="341">
        <v>0</v>
      </c>
      <c r="E146" s="341"/>
      <c r="F146" s="384">
        <v>0</v>
      </c>
      <c r="G146" s="384">
        <v>0</v>
      </c>
      <c r="H146" s="313"/>
      <c r="L146" s="313"/>
      <c r="M146" s="313"/>
    </row>
    <row r="147" spans="1:13" s="313" customFormat="1" x14ac:dyDescent="0.25">
      <c r="A147" s="315" t="s">
        <v>554</v>
      </c>
      <c r="B147" s="335" t="s">
        <v>80</v>
      </c>
      <c r="C147" s="341">
        <v>269730.58660872013</v>
      </c>
      <c r="D147" s="341">
        <v>269730.58660872013</v>
      </c>
      <c r="E147" s="341"/>
      <c r="F147" s="384">
        <v>0.93524980717710038</v>
      </c>
      <c r="G147" s="384">
        <v>0.93524980717710038</v>
      </c>
      <c r="I147" s="315"/>
      <c r="J147" s="315"/>
      <c r="K147" s="315"/>
    </row>
    <row r="148" spans="1:13" s="313" customFormat="1" x14ac:dyDescent="0.25">
      <c r="A148" s="315" t="s">
        <v>555</v>
      </c>
      <c r="B148" s="335" t="s">
        <v>536</v>
      </c>
      <c r="C148" s="341">
        <v>0</v>
      </c>
      <c r="D148" s="341">
        <v>0</v>
      </c>
      <c r="E148" s="341"/>
      <c r="F148" s="384">
        <v>0</v>
      </c>
      <c r="G148" s="384">
        <v>0</v>
      </c>
      <c r="I148" s="315"/>
      <c r="J148" s="315"/>
      <c r="K148" s="315"/>
    </row>
    <row r="149" spans="1:13" s="313" customFormat="1" x14ac:dyDescent="0.25">
      <c r="A149" s="315" t="s">
        <v>556</v>
      </c>
      <c r="B149" s="335" t="s">
        <v>538</v>
      </c>
      <c r="C149" s="341">
        <v>0</v>
      </c>
      <c r="D149" s="341">
        <v>0</v>
      </c>
      <c r="E149" s="341"/>
      <c r="F149" s="384">
        <v>0</v>
      </c>
      <c r="G149" s="384">
        <v>0</v>
      </c>
      <c r="I149" s="315"/>
      <c r="J149" s="315"/>
      <c r="K149" s="315"/>
    </row>
    <row r="150" spans="1:13" s="313" customFormat="1" x14ac:dyDescent="0.25">
      <c r="A150" s="315" t="s">
        <v>557</v>
      </c>
      <c r="B150" s="335" t="s">
        <v>82</v>
      </c>
      <c r="C150" s="341">
        <v>0</v>
      </c>
      <c r="D150" s="341">
        <v>0</v>
      </c>
      <c r="E150" s="341"/>
      <c r="F150" s="384">
        <v>0</v>
      </c>
      <c r="G150" s="384">
        <v>0</v>
      </c>
      <c r="I150" s="315"/>
      <c r="J150" s="315"/>
      <c r="K150" s="315"/>
    </row>
    <row r="151" spans="1:13" s="313" customFormat="1" x14ac:dyDescent="0.25">
      <c r="A151" s="315" t="s">
        <v>558</v>
      </c>
      <c r="B151" s="335" t="s">
        <v>541</v>
      </c>
      <c r="C151" s="341">
        <v>0</v>
      </c>
      <c r="D151" s="341">
        <v>0</v>
      </c>
      <c r="E151" s="341"/>
      <c r="F151" s="384">
        <v>0</v>
      </c>
      <c r="G151" s="384">
        <v>0</v>
      </c>
      <c r="I151" s="315"/>
      <c r="J151" s="315"/>
      <c r="K151" s="315"/>
    </row>
    <row r="152" spans="1:13" s="313" customFormat="1" x14ac:dyDescent="0.25">
      <c r="A152" s="315" t="s">
        <v>559</v>
      </c>
      <c r="B152" s="335" t="s">
        <v>9</v>
      </c>
      <c r="C152" s="341">
        <v>0</v>
      </c>
      <c r="D152" s="341">
        <v>0</v>
      </c>
      <c r="E152" s="341"/>
      <c r="F152" s="384">
        <v>0</v>
      </c>
      <c r="G152" s="384">
        <v>0</v>
      </c>
      <c r="I152" s="315"/>
      <c r="J152" s="315"/>
      <c r="K152" s="315"/>
    </row>
    <row r="153" spans="1:13" s="313" customFormat="1" x14ac:dyDescent="0.25">
      <c r="A153" s="315" t="s">
        <v>560</v>
      </c>
      <c r="B153" s="354" t="s">
        <v>10</v>
      </c>
      <c r="C153" s="341">
        <v>288404.85669049009</v>
      </c>
      <c r="D153" s="341">
        <v>288404.85669049009</v>
      </c>
      <c r="E153" s="341"/>
      <c r="F153" s="343">
        <v>1</v>
      </c>
      <c r="G153" s="343">
        <v>1</v>
      </c>
      <c r="I153" s="315"/>
      <c r="J153" s="315"/>
      <c r="K153" s="315"/>
    </row>
    <row r="154" spans="1:13" s="313" customFormat="1" x14ac:dyDescent="0.25">
      <c r="A154" s="315" t="s">
        <v>1233</v>
      </c>
      <c r="B154" s="397"/>
      <c r="C154" s="341"/>
      <c r="D154" s="341"/>
      <c r="E154" s="335"/>
      <c r="F154" s="343"/>
      <c r="G154" s="343"/>
      <c r="I154" s="315"/>
      <c r="J154" s="315"/>
      <c r="K154" s="315"/>
    </row>
    <row r="155" spans="1:13" s="313" customFormat="1" x14ac:dyDescent="0.25">
      <c r="A155" s="315" t="s">
        <v>1234</v>
      </c>
      <c r="B155" s="397"/>
      <c r="C155" s="341"/>
      <c r="D155" s="341"/>
      <c r="E155" s="335"/>
      <c r="F155" s="343"/>
      <c r="G155" s="343"/>
      <c r="I155" s="315"/>
      <c r="J155" s="315"/>
      <c r="K155" s="315"/>
    </row>
    <row r="156" spans="1:13" s="313" customFormat="1" x14ac:dyDescent="0.25">
      <c r="A156" s="315" t="s">
        <v>1235</v>
      </c>
      <c r="B156" s="397"/>
      <c r="C156" s="341"/>
      <c r="D156" s="341"/>
      <c r="E156" s="335"/>
      <c r="F156" s="343"/>
      <c r="G156" s="343"/>
      <c r="I156" s="315"/>
      <c r="J156" s="315"/>
      <c r="K156" s="315"/>
    </row>
    <row r="157" spans="1:13" s="313" customFormat="1" x14ac:dyDescent="0.25">
      <c r="A157" s="315" t="s">
        <v>1236</v>
      </c>
      <c r="B157" s="397"/>
      <c r="C157" s="341"/>
      <c r="D157" s="341"/>
      <c r="E157" s="335"/>
      <c r="F157" s="343"/>
      <c r="G157" s="343"/>
      <c r="I157" s="315"/>
      <c r="J157" s="315"/>
      <c r="K157" s="315"/>
    </row>
    <row r="158" spans="1:13" s="313" customFormat="1" x14ac:dyDescent="0.25">
      <c r="A158" s="315" t="s">
        <v>1237</v>
      </c>
      <c r="B158" s="397"/>
      <c r="C158" s="341"/>
      <c r="D158" s="341"/>
      <c r="E158" s="335"/>
      <c r="F158" s="343"/>
      <c r="G158" s="343"/>
      <c r="I158" s="315"/>
      <c r="J158" s="315"/>
      <c r="K158" s="315"/>
    </row>
    <row r="159" spans="1:13" s="313" customFormat="1" x14ac:dyDescent="0.25">
      <c r="A159" s="315" t="s">
        <v>1238</v>
      </c>
      <c r="B159" s="397"/>
      <c r="C159" s="341"/>
      <c r="D159" s="341"/>
      <c r="E159" s="335"/>
      <c r="F159" s="343"/>
      <c r="G159" s="343"/>
      <c r="I159" s="315"/>
      <c r="J159" s="315"/>
      <c r="K159" s="315"/>
    </row>
    <row r="160" spans="1:13" s="313" customFormat="1" x14ac:dyDescent="0.25">
      <c r="A160" s="315" t="s">
        <v>1239</v>
      </c>
      <c r="B160" s="397"/>
      <c r="C160" s="341"/>
      <c r="D160" s="341"/>
      <c r="E160" s="335"/>
      <c r="F160" s="343"/>
      <c r="G160" s="343"/>
      <c r="I160" s="315"/>
      <c r="J160" s="315"/>
      <c r="K160" s="315"/>
    </row>
    <row r="161" spans="1:11" s="313" customFormat="1" x14ac:dyDescent="0.25">
      <c r="A161" s="315" t="s">
        <v>1240</v>
      </c>
      <c r="B161" s="397"/>
      <c r="C161" s="341"/>
      <c r="D161" s="341"/>
      <c r="E161" s="335"/>
      <c r="F161" s="343"/>
      <c r="G161" s="343"/>
      <c r="I161" s="315"/>
      <c r="J161" s="315"/>
      <c r="K161" s="315"/>
    </row>
    <row r="162" spans="1:11" s="313" customFormat="1" x14ac:dyDescent="0.25">
      <c r="A162" s="315" t="s">
        <v>1241</v>
      </c>
      <c r="B162" s="397"/>
      <c r="C162" s="341"/>
      <c r="D162" s="341"/>
      <c r="E162" s="335"/>
      <c r="F162" s="343"/>
      <c r="G162" s="343"/>
      <c r="I162" s="315"/>
      <c r="J162" s="315"/>
      <c r="K162" s="315"/>
    </row>
    <row r="163" spans="1:11" s="313" customFormat="1" ht="15" customHeight="1" x14ac:dyDescent="0.25">
      <c r="A163" s="337"/>
      <c r="B163" s="338" t="s">
        <v>561</v>
      </c>
      <c r="C163" s="358" t="s">
        <v>514</v>
      </c>
      <c r="D163" s="358" t="s">
        <v>515</v>
      </c>
      <c r="E163" s="358"/>
      <c r="F163" s="358" t="s">
        <v>516</v>
      </c>
      <c r="G163" s="358" t="s">
        <v>517</v>
      </c>
      <c r="I163" s="315"/>
      <c r="J163" s="315"/>
      <c r="K163" s="315"/>
    </row>
    <row r="164" spans="1:11" s="313" customFormat="1" x14ac:dyDescent="0.25">
      <c r="A164" s="315" t="s">
        <v>563</v>
      </c>
      <c r="B164" s="313" t="s">
        <v>564</v>
      </c>
      <c r="C164" s="341">
        <v>239146.86288066013</v>
      </c>
      <c r="D164" s="341">
        <v>239146.86288066013</v>
      </c>
      <c r="E164" s="341"/>
      <c r="F164" s="359">
        <v>0.82920539419801575</v>
      </c>
      <c r="G164" s="400">
        <v>0.82920539419801575</v>
      </c>
      <c r="I164" s="315"/>
      <c r="J164" s="315"/>
      <c r="K164" s="315"/>
    </row>
    <row r="165" spans="1:11" s="313" customFormat="1" x14ac:dyDescent="0.25">
      <c r="A165" s="315" t="s">
        <v>565</v>
      </c>
      <c r="B165" s="313" t="s">
        <v>566</v>
      </c>
      <c r="C165" s="341">
        <v>49257.993809830012</v>
      </c>
      <c r="D165" s="341">
        <v>49257.993809830012</v>
      </c>
      <c r="E165" s="341"/>
      <c r="F165" s="359">
        <v>0.17079460580198419</v>
      </c>
      <c r="G165" s="400">
        <v>0.17079460580198419</v>
      </c>
      <c r="I165" s="315"/>
      <c r="J165" s="315"/>
      <c r="K165" s="315"/>
    </row>
    <row r="166" spans="1:11" s="313" customFormat="1" x14ac:dyDescent="0.25">
      <c r="A166" s="315" t="s">
        <v>567</v>
      </c>
      <c r="B166" s="315" t="s">
        <v>9</v>
      </c>
      <c r="C166" s="341">
        <v>0</v>
      </c>
      <c r="D166" s="341">
        <v>0</v>
      </c>
      <c r="E166" s="341"/>
      <c r="F166" s="359">
        <v>0</v>
      </c>
      <c r="G166" s="400">
        <v>0</v>
      </c>
      <c r="I166" s="315"/>
      <c r="J166" s="315"/>
      <c r="K166" s="315"/>
    </row>
    <row r="167" spans="1:11" s="313" customFormat="1" x14ac:dyDescent="0.25">
      <c r="A167" s="315" t="s">
        <v>568</v>
      </c>
      <c r="B167" s="360" t="s">
        <v>10</v>
      </c>
      <c r="C167" s="341">
        <v>288404.85669049015</v>
      </c>
      <c r="D167" s="341">
        <v>288404.85669049015</v>
      </c>
      <c r="E167" s="341"/>
      <c r="F167" s="359">
        <v>1</v>
      </c>
      <c r="G167" s="400">
        <v>1</v>
      </c>
      <c r="I167" s="315"/>
      <c r="J167" s="315"/>
      <c r="K167" s="315"/>
    </row>
    <row r="168" spans="1:11" s="313" customFormat="1" x14ac:dyDescent="0.25">
      <c r="A168" s="315" t="s">
        <v>569</v>
      </c>
      <c r="I168" s="315"/>
      <c r="J168" s="315"/>
      <c r="K168" s="315"/>
    </row>
    <row r="169" spans="1:11" s="313" customFormat="1" x14ac:dyDescent="0.25">
      <c r="A169" s="315" t="s">
        <v>1242</v>
      </c>
      <c r="B169" s="360"/>
      <c r="C169" s="341"/>
      <c r="D169" s="341"/>
      <c r="E169" s="341"/>
      <c r="F169" s="359"/>
      <c r="G169" s="400"/>
      <c r="I169" s="315"/>
      <c r="J169" s="315"/>
      <c r="K169" s="315"/>
    </row>
    <row r="170" spans="1:11" s="313" customFormat="1" x14ac:dyDescent="0.25">
      <c r="A170" s="315" t="s">
        <v>1243</v>
      </c>
      <c r="B170" s="360"/>
      <c r="C170" s="341"/>
      <c r="D170" s="341"/>
      <c r="E170" s="341"/>
      <c r="F170" s="341"/>
      <c r="G170" s="341"/>
      <c r="I170" s="315"/>
      <c r="J170" s="315"/>
      <c r="K170" s="315"/>
    </row>
    <row r="171" spans="1:11" s="313" customFormat="1" x14ac:dyDescent="0.25">
      <c r="A171" s="315" t="s">
        <v>1244</v>
      </c>
      <c r="B171" s="360"/>
      <c r="C171" s="341"/>
      <c r="D171" s="341"/>
      <c r="E171" s="341"/>
      <c r="F171" s="341"/>
      <c r="G171" s="341"/>
      <c r="I171" s="315"/>
      <c r="J171" s="315"/>
      <c r="K171" s="315"/>
    </row>
    <row r="172" spans="1:11" s="313" customFormat="1" x14ac:dyDescent="0.25">
      <c r="A172" s="315" t="s">
        <v>1245</v>
      </c>
      <c r="B172" s="360"/>
      <c r="C172" s="341"/>
      <c r="D172" s="341"/>
      <c r="E172" s="341"/>
      <c r="F172" s="341"/>
      <c r="G172" s="341"/>
      <c r="I172" s="315"/>
      <c r="J172" s="315"/>
      <c r="K172" s="315"/>
    </row>
    <row r="173" spans="1:11" s="313" customFormat="1" ht="15" customHeight="1" x14ac:dyDescent="0.25">
      <c r="A173" s="337"/>
      <c r="B173" s="338" t="s">
        <v>570</v>
      </c>
      <c r="C173" s="337" t="s">
        <v>457</v>
      </c>
      <c r="D173" s="337"/>
      <c r="E173" s="339"/>
      <c r="F173" s="340" t="s">
        <v>571</v>
      </c>
      <c r="G173" s="340"/>
      <c r="I173" s="315"/>
      <c r="J173" s="315"/>
      <c r="K173" s="315"/>
    </row>
    <row r="174" spans="1:11" s="313" customFormat="1" ht="15" customHeight="1" x14ac:dyDescent="0.25">
      <c r="A174" s="315" t="s">
        <v>572</v>
      </c>
      <c r="B174" s="335" t="s">
        <v>573</v>
      </c>
      <c r="C174" s="341">
        <v>0</v>
      </c>
      <c r="D174" s="330"/>
      <c r="E174" s="321"/>
      <c r="F174" s="384">
        <v>0</v>
      </c>
      <c r="G174" s="344"/>
      <c r="I174" s="315"/>
      <c r="J174" s="315"/>
      <c r="K174" s="315"/>
    </row>
    <row r="175" spans="1:11" s="313" customFormat="1" x14ac:dyDescent="0.25">
      <c r="A175" s="315" t="s">
        <v>574</v>
      </c>
      <c r="B175" s="335" t="s">
        <v>575</v>
      </c>
      <c r="C175" s="341">
        <v>0</v>
      </c>
      <c r="D175" s="315"/>
      <c r="E175" s="347"/>
      <c r="F175" s="384">
        <v>0</v>
      </c>
      <c r="G175" s="344"/>
      <c r="I175" s="315"/>
      <c r="J175" s="315"/>
      <c r="K175" s="315"/>
    </row>
    <row r="176" spans="1:11" s="313" customFormat="1" x14ac:dyDescent="0.25">
      <c r="A176" s="315" t="s">
        <v>576</v>
      </c>
      <c r="B176" s="335" t="s">
        <v>577</v>
      </c>
      <c r="C176" s="341">
        <v>561.49199999999996</v>
      </c>
      <c r="D176" s="315"/>
      <c r="E176" s="347"/>
      <c r="F176" s="384">
        <v>3.268897587044868E-2</v>
      </c>
      <c r="G176" s="344"/>
      <c r="I176" s="315"/>
      <c r="J176" s="315"/>
      <c r="K176" s="315"/>
    </row>
    <row r="177" spans="1:11" s="313" customFormat="1" x14ac:dyDescent="0.25">
      <c r="A177" s="315" t="s">
        <v>578</v>
      </c>
      <c r="B177" s="335" t="s">
        <v>579</v>
      </c>
      <c r="C177" s="341">
        <v>16352.307977621744</v>
      </c>
      <c r="D177" s="315"/>
      <c r="E177" s="347"/>
      <c r="F177" s="384">
        <v>0.95199967391632068</v>
      </c>
      <c r="G177" s="344"/>
      <c r="I177" s="315"/>
      <c r="J177" s="315"/>
      <c r="K177" s="315"/>
    </row>
    <row r="178" spans="1:11" s="313" customFormat="1" x14ac:dyDescent="0.25">
      <c r="A178" s="315" t="s">
        <v>580</v>
      </c>
      <c r="B178" s="335" t="s">
        <v>9</v>
      </c>
      <c r="C178" s="341">
        <v>262.99999999997681</v>
      </c>
      <c r="D178" s="315"/>
      <c r="E178" s="347"/>
      <c r="F178" s="384">
        <v>1.5311350213230547E-2</v>
      </c>
      <c r="G178" s="344"/>
      <c r="I178" s="315"/>
      <c r="J178" s="315"/>
      <c r="K178" s="315"/>
    </row>
    <row r="179" spans="1:11" s="313" customFormat="1" x14ac:dyDescent="0.25">
      <c r="A179" s="315" t="s">
        <v>581</v>
      </c>
      <c r="B179" s="354" t="s">
        <v>10</v>
      </c>
      <c r="C179" s="341">
        <v>17176.799977621722</v>
      </c>
      <c r="D179" s="315"/>
      <c r="E179" s="347"/>
      <c r="F179" s="384">
        <v>1</v>
      </c>
      <c r="G179" s="344"/>
      <c r="I179" s="315"/>
      <c r="J179" s="315"/>
      <c r="K179" s="315"/>
    </row>
    <row r="180" spans="1:11" s="313" customFormat="1" x14ac:dyDescent="0.25">
      <c r="A180" s="315" t="s">
        <v>1246</v>
      </c>
      <c r="B180" s="397" t="s">
        <v>1573</v>
      </c>
      <c r="C180" s="315" t="s">
        <v>466</v>
      </c>
      <c r="D180" s="315"/>
      <c r="E180" s="347"/>
      <c r="F180" s="384"/>
      <c r="G180" s="344"/>
      <c r="I180" s="315"/>
      <c r="J180" s="315"/>
      <c r="K180" s="315"/>
    </row>
    <row r="181" spans="1:11" s="313" customFormat="1" ht="30" x14ac:dyDescent="0.25">
      <c r="A181" s="315" t="s">
        <v>1247</v>
      </c>
      <c r="B181" s="397" t="s">
        <v>1574</v>
      </c>
      <c r="C181" s="315" t="s">
        <v>466</v>
      </c>
      <c r="D181" s="315"/>
      <c r="E181" s="347"/>
      <c r="F181" s="384"/>
      <c r="G181" s="344"/>
      <c r="I181" s="315"/>
      <c r="J181" s="315"/>
      <c r="K181" s="315"/>
    </row>
    <row r="182" spans="1:11" s="313" customFormat="1" ht="30" x14ac:dyDescent="0.25">
      <c r="A182" s="315" t="s">
        <v>1248</v>
      </c>
      <c r="B182" s="397" t="s">
        <v>1575</v>
      </c>
      <c r="C182" s="315" t="s">
        <v>466</v>
      </c>
      <c r="D182" s="315"/>
      <c r="E182" s="347"/>
      <c r="F182" s="384"/>
      <c r="G182" s="344"/>
      <c r="I182" s="315"/>
      <c r="J182" s="315"/>
      <c r="K182" s="315"/>
    </row>
    <row r="183" spans="1:11" s="313" customFormat="1" x14ac:dyDescent="0.25">
      <c r="A183" s="315" t="s">
        <v>1249</v>
      </c>
      <c r="B183" s="397" t="s">
        <v>1576</v>
      </c>
      <c r="C183" s="315" t="s">
        <v>466</v>
      </c>
      <c r="D183" s="315"/>
      <c r="E183" s="347"/>
      <c r="F183" s="384"/>
      <c r="G183" s="344"/>
      <c r="I183" s="315"/>
      <c r="J183" s="315"/>
      <c r="K183" s="315"/>
    </row>
    <row r="184" spans="1:11" s="313" customFormat="1" ht="30" x14ac:dyDescent="0.25">
      <c r="A184" s="315" t="s">
        <v>1250</v>
      </c>
      <c r="B184" s="397" t="s">
        <v>1577</v>
      </c>
      <c r="C184" s="315" t="s">
        <v>466</v>
      </c>
      <c r="D184" s="315"/>
      <c r="E184" s="347"/>
      <c r="F184" s="384"/>
      <c r="G184" s="344"/>
      <c r="I184" s="315"/>
      <c r="J184" s="315"/>
      <c r="K184" s="315"/>
    </row>
    <row r="185" spans="1:11" s="313" customFormat="1" ht="30" x14ac:dyDescent="0.25">
      <c r="A185" s="315" t="s">
        <v>1251</v>
      </c>
      <c r="B185" s="397" t="s">
        <v>1578</v>
      </c>
      <c r="C185" s="315" t="s">
        <v>466</v>
      </c>
      <c r="D185" s="315"/>
      <c r="E185" s="347"/>
      <c r="F185" s="384"/>
      <c r="G185" s="344"/>
      <c r="I185" s="315"/>
      <c r="J185" s="315"/>
      <c r="K185" s="315"/>
    </row>
    <row r="186" spans="1:11" s="313" customFormat="1" x14ac:dyDescent="0.25">
      <c r="A186" s="315" t="s">
        <v>1252</v>
      </c>
      <c r="B186" s="397" t="s">
        <v>1579</v>
      </c>
      <c r="C186" s="315" t="s">
        <v>466</v>
      </c>
      <c r="D186" s="315"/>
      <c r="E186" s="347"/>
      <c r="F186" s="384"/>
      <c r="G186" s="344"/>
      <c r="I186" s="315"/>
      <c r="J186" s="315"/>
      <c r="K186" s="315"/>
    </row>
    <row r="187" spans="1:11" s="313" customFormat="1" x14ac:dyDescent="0.25">
      <c r="A187" s="315" t="s">
        <v>1253</v>
      </c>
      <c r="B187" s="397" t="s">
        <v>1580</v>
      </c>
      <c r="C187" s="315" t="s">
        <v>466</v>
      </c>
      <c r="D187" s="315"/>
      <c r="E187" s="347"/>
      <c r="F187" s="384"/>
      <c r="G187" s="344"/>
      <c r="I187" s="315"/>
      <c r="J187" s="315"/>
      <c r="K187" s="315"/>
    </row>
    <row r="188" spans="1:11" s="313" customFormat="1" x14ac:dyDescent="0.25">
      <c r="A188" s="315" t="s">
        <v>1254</v>
      </c>
      <c r="B188" s="354"/>
      <c r="C188" s="341"/>
      <c r="D188" s="315"/>
      <c r="E188" s="347"/>
      <c r="F188" s="385"/>
      <c r="G188" s="344"/>
      <c r="I188" s="315"/>
      <c r="J188" s="315"/>
      <c r="K188" s="315"/>
    </row>
    <row r="189" spans="1:11" s="313" customFormat="1" x14ac:dyDescent="0.25">
      <c r="A189" s="315" t="s">
        <v>1255</v>
      </c>
      <c r="B189" s="354"/>
      <c r="C189" s="341"/>
      <c r="D189" s="315"/>
      <c r="E189" s="347"/>
      <c r="F189" s="385"/>
      <c r="G189" s="344"/>
      <c r="I189" s="315"/>
      <c r="J189" s="315"/>
      <c r="K189" s="315"/>
    </row>
    <row r="190" spans="1:11" s="313" customFormat="1" x14ac:dyDescent="0.25">
      <c r="A190" s="315" t="s">
        <v>1256</v>
      </c>
      <c r="B190" s="354"/>
      <c r="C190" s="341"/>
      <c r="D190" s="315"/>
      <c r="E190" s="347"/>
      <c r="F190" s="385"/>
      <c r="G190" s="344"/>
      <c r="I190" s="315"/>
      <c r="J190" s="315"/>
      <c r="K190" s="315"/>
    </row>
    <row r="191" spans="1:11" s="313" customFormat="1" x14ac:dyDescent="0.25">
      <c r="A191" s="315" t="s">
        <v>1257</v>
      </c>
      <c r="B191" s="354"/>
      <c r="C191" s="341"/>
      <c r="D191" s="315"/>
      <c r="E191" s="347"/>
      <c r="F191" s="385"/>
      <c r="G191" s="344"/>
      <c r="I191" s="315"/>
      <c r="J191" s="315"/>
      <c r="K191" s="315"/>
    </row>
    <row r="192" spans="1:11" s="313" customFormat="1" ht="15" customHeight="1" x14ac:dyDescent="0.25">
      <c r="A192" s="337"/>
      <c r="B192" s="338" t="s">
        <v>582</v>
      </c>
      <c r="C192" s="337" t="s">
        <v>457</v>
      </c>
      <c r="D192" s="337"/>
      <c r="E192" s="339"/>
      <c r="F192" s="340" t="s">
        <v>571</v>
      </c>
      <c r="G192" s="340"/>
      <c r="I192" s="315"/>
      <c r="J192" s="315"/>
      <c r="K192" s="315"/>
    </row>
    <row r="193" spans="1:11" s="313" customFormat="1" x14ac:dyDescent="0.25">
      <c r="A193" s="315" t="s">
        <v>583</v>
      </c>
      <c r="B193" s="335" t="s">
        <v>584</v>
      </c>
      <c r="C193" s="341">
        <v>17176.799977621751</v>
      </c>
      <c r="D193" s="315"/>
      <c r="E193" s="341"/>
      <c r="F193" s="344">
        <v>1</v>
      </c>
      <c r="G193" s="344"/>
      <c r="I193" s="315"/>
      <c r="J193" s="315"/>
      <c r="K193" s="315"/>
    </row>
    <row r="194" spans="1:11" s="313" customFormat="1" x14ac:dyDescent="0.25">
      <c r="A194" s="315" t="s">
        <v>585</v>
      </c>
      <c r="B194" s="335" t="s">
        <v>586</v>
      </c>
      <c r="C194" s="341">
        <v>0</v>
      </c>
      <c r="D194" s="315"/>
      <c r="E194" s="347"/>
      <c r="F194" s="344">
        <v>0</v>
      </c>
      <c r="G194" s="347"/>
      <c r="I194" s="315"/>
      <c r="J194" s="315"/>
      <c r="K194" s="315"/>
    </row>
    <row r="195" spans="1:11" s="313" customFormat="1" x14ac:dyDescent="0.25">
      <c r="A195" s="315" t="s">
        <v>587</v>
      </c>
      <c r="B195" s="335" t="s">
        <v>588</v>
      </c>
      <c r="C195" s="341">
        <v>0</v>
      </c>
      <c r="D195" s="315"/>
      <c r="E195" s="347"/>
      <c r="F195" s="344">
        <v>0</v>
      </c>
      <c r="G195" s="347"/>
      <c r="I195" s="315"/>
      <c r="J195" s="315"/>
      <c r="K195" s="315"/>
    </row>
    <row r="196" spans="1:11" s="313" customFormat="1" x14ac:dyDescent="0.25">
      <c r="A196" s="315" t="s">
        <v>589</v>
      </c>
      <c r="B196" s="335" t="s">
        <v>590</v>
      </c>
      <c r="C196" s="341">
        <v>0</v>
      </c>
      <c r="D196" s="315"/>
      <c r="E196" s="347"/>
      <c r="F196" s="344">
        <v>0</v>
      </c>
      <c r="G196" s="347"/>
      <c r="I196" s="315"/>
      <c r="J196" s="315"/>
      <c r="K196" s="315"/>
    </row>
    <row r="197" spans="1:11" s="313" customFormat="1" x14ac:dyDescent="0.25">
      <c r="A197" s="315" t="s">
        <v>591</v>
      </c>
      <c r="B197" s="335" t="s">
        <v>592</v>
      </c>
      <c r="C197" s="341">
        <v>0</v>
      </c>
      <c r="D197" s="315"/>
      <c r="E197" s="347"/>
      <c r="F197" s="344">
        <v>0</v>
      </c>
      <c r="G197" s="347"/>
      <c r="I197" s="315"/>
      <c r="J197" s="315"/>
      <c r="K197" s="315"/>
    </row>
    <row r="198" spans="1:11" s="313" customFormat="1" x14ac:dyDescent="0.25">
      <c r="A198" s="315" t="s">
        <v>593</v>
      </c>
      <c r="B198" s="335" t="s">
        <v>594</v>
      </c>
      <c r="C198" s="341">
        <v>0</v>
      </c>
      <c r="D198" s="315"/>
      <c r="E198" s="347"/>
      <c r="F198" s="344">
        <v>0</v>
      </c>
      <c r="G198" s="347"/>
      <c r="I198" s="315"/>
      <c r="J198" s="315"/>
      <c r="K198" s="315"/>
    </row>
    <row r="199" spans="1:11" s="313" customFormat="1" x14ac:dyDescent="0.25">
      <c r="A199" s="315" t="s">
        <v>595</v>
      </c>
      <c r="B199" s="335" t="s">
        <v>596</v>
      </c>
      <c r="C199" s="341">
        <v>0</v>
      </c>
      <c r="D199" s="315"/>
      <c r="E199" s="347"/>
      <c r="F199" s="344">
        <v>0</v>
      </c>
      <c r="G199" s="347"/>
      <c r="I199" s="315"/>
      <c r="J199" s="315"/>
      <c r="K199" s="315"/>
    </row>
    <row r="200" spans="1:11" s="313" customFormat="1" x14ac:dyDescent="0.25">
      <c r="A200" s="315" t="s">
        <v>597</v>
      </c>
      <c r="B200" s="335" t="s">
        <v>598</v>
      </c>
      <c r="C200" s="341">
        <v>0</v>
      </c>
      <c r="D200" s="315"/>
      <c r="E200" s="347"/>
      <c r="F200" s="344">
        <v>0</v>
      </c>
      <c r="G200" s="347"/>
      <c r="I200" s="315"/>
      <c r="J200" s="315"/>
      <c r="K200" s="315"/>
    </row>
    <row r="201" spans="1:11" s="313" customFormat="1" x14ac:dyDescent="0.25">
      <c r="A201" s="315" t="s">
        <v>599</v>
      </c>
      <c r="B201" s="335" t="s">
        <v>600</v>
      </c>
      <c r="C201" s="341">
        <v>0</v>
      </c>
      <c r="D201" s="315"/>
      <c r="E201" s="347"/>
      <c r="F201" s="344">
        <v>0</v>
      </c>
      <c r="G201" s="347"/>
      <c r="I201" s="315"/>
      <c r="J201" s="315"/>
      <c r="K201" s="315"/>
    </row>
    <row r="202" spans="1:11" s="313" customFormat="1" x14ac:dyDescent="0.25">
      <c r="A202" s="315" t="s">
        <v>601</v>
      </c>
      <c r="B202" s="335" t="s">
        <v>602</v>
      </c>
      <c r="C202" s="341">
        <v>0</v>
      </c>
      <c r="D202" s="315"/>
      <c r="E202" s="347"/>
      <c r="F202" s="344">
        <v>0</v>
      </c>
      <c r="G202" s="347"/>
      <c r="I202" s="315"/>
      <c r="J202" s="315"/>
      <c r="K202" s="315"/>
    </row>
    <row r="203" spans="1:11" s="313" customFormat="1" x14ac:dyDescent="0.25">
      <c r="A203" s="315" t="s">
        <v>603</v>
      </c>
      <c r="B203" s="335" t="s">
        <v>604</v>
      </c>
      <c r="C203" s="341">
        <v>0</v>
      </c>
      <c r="D203" s="315"/>
      <c r="E203" s="347"/>
      <c r="F203" s="344">
        <v>0</v>
      </c>
      <c r="G203" s="347"/>
      <c r="I203" s="315"/>
      <c r="J203" s="315"/>
      <c r="K203" s="315"/>
    </row>
    <row r="204" spans="1:11" s="313" customFormat="1" x14ac:dyDescent="0.25">
      <c r="A204" s="315" t="s">
        <v>605</v>
      </c>
      <c r="B204" s="335" t="s">
        <v>606</v>
      </c>
      <c r="C204" s="341">
        <v>0</v>
      </c>
      <c r="D204" s="315"/>
      <c r="E204" s="347"/>
      <c r="F204" s="344">
        <v>0</v>
      </c>
      <c r="G204" s="347"/>
      <c r="I204" s="315"/>
      <c r="J204" s="315"/>
      <c r="K204" s="315"/>
    </row>
    <row r="205" spans="1:11" s="313" customFormat="1" x14ac:dyDescent="0.25">
      <c r="A205" s="315" t="s">
        <v>607</v>
      </c>
      <c r="B205" s="335" t="s">
        <v>608</v>
      </c>
      <c r="C205" s="341">
        <v>0</v>
      </c>
      <c r="D205" s="315"/>
      <c r="E205" s="347"/>
      <c r="F205" s="344">
        <v>0</v>
      </c>
      <c r="G205" s="347"/>
      <c r="I205" s="315"/>
      <c r="J205" s="315"/>
      <c r="K205" s="315"/>
    </row>
    <row r="206" spans="1:11" s="313" customFormat="1" x14ac:dyDescent="0.25">
      <c r="A206" s="315" t="s">
        <v>609</v>
      </c>
      <c r="B206" s="335" t="s">
        <v>9</v>
      </c>
      <c r="C206" s="341">
        <v>0</v>
      </c>
      <c r="D206" s="315"/>
      <c r="E206" s="347"/>
      <c r="F206" s="344">
        <v>0</v>
      </c>
      <c r="G206" s="347"/>
      <c r="I206" s="315"/>
      <c r="J206" s="315"/>
      <c r="K206" s="315"/>
    </row>
    <row r="207" spans="1:11" s="313" customFormat="1" x14ac:dyDescent="0.25">
      <c r="A207" s="315" t="s">
        <v>610</v>
      </c>
      <c r="B207" s="346" t="s">
        <v>611</v>
      </c>
      <c r="C207" s="341">
        <v>17176.799977621751</v>
      </c>
      <c r="D207" s="315"/>
      <c r="E207" s="347"/>
      <c r="F207" s="344">
        <v>0</v>
      </c>
      <c r="G207" s="347"/>
      <c r="I207" s="315"/>
      <c r="J207" s="315"/>
      <c r="K207" s="315"/>
    </row>
    <row r="208" spans="1:11" s="313" customFormat="1" x14ac:dyDescent="0.25">
      <c r="A208" s="315" t="s">
        <v>612</v>
      </c>
      <c r="B208" s="354" t="s">
        <v>10</v>
      </c>
      <c r="C208" s="341">
        <v>17176.799977621751</v>
      </c>
      <c r="D208" s="335"/>
      <c r="E208" s="347"/>
      <c r="F208" s="344">
        <v>1</v>
      </c>
      <c r="G208" s="347"/>
      <c r="I208" s="315"/>
      <c r="J208" s="315"/>
      <c r="K208" s="315"/>
    </row>
    <row r="209" spans="1:11" s="313" customFormat="1" x14ac:dyDescent="0.25">
      <c r="A209" s="315" t="s">
        <v>1258</v>
      </c>
      <c r="B209" s="397"/>
      <c r="C209" s="341"/>
      <c r="D209" s="335"/>
      <c r="E209" s="347"/>
      <c r="F209" s="344"/>
      <c r="G209" s="347"/>
      <c r="I209" s="315"/>
      <c r="J209" s="315"/>
      <c r="K209" s="315"/>
    </row>
    <row r="210" spans="1:11" s="313" customFormat="1" x14ac:dyDescent="0.25">
      <c r="A210" s="315" t="s">
        <v>1259</v>
      </c>
      <c r="B210" s="397"/>
      <c r="C210" s="341"/>
      <c r="D210" s="335"/>
      <c r="E210" s="347"/>
      <c r="F210" s="344"/>
      <c r="G210" s="347"/>
      <c r="I210" s="315"/>
      <c r="J210" s="315"/>
      <c r="K210" s="315"/>
    </row>
    <row r="211" spans="1:11" s="313" customFormat="1" x14ac:dyDescent="0.25">
      <c r="A211" s="315" t="s">
        <v>1260</v>
      </c>
      <c r="B211" s="397"/>
      <c r="C211" s="341"/>
      <c r="D211" s="335"/>
      <c r="E211" s="347"/>
      <c r="F211" s="344"/>
      <c r="G211" s="347"/>
      <c r="I211" s="315"/>
      <c r="J211" s="315"/>
      <c r="K211" s="315"/>
    </row>
    <row r="212" spans="1:11" s="313" customFormat="1" x14ac:dyDescent="0.25">
      <c r="A212" s="315" t="s">
        <v>1261</v>
      </c>
      <c r="B212" s="397"/>
      <c r="C212" s="341"/>
      <c r="D212" s="335"/>
      <c r="E212" s="347"/>
      <c r="F212" s="344"/>
      <c r="G212" s="347"/>
      <c r="I212" s="315"/>
      <c r="J212" s="315"/>
      <c r="K212" s="315"/>
    </row>
    <row r="213" spans="1:11" s="313" customFormat="1" x14ac:dyDescent="0.25">
      <c r="A213" s="315" t="s">
        <v>1262</v>
      </c>
      <c r="B213" s="397"/>
      <c r="C213" s="341"/>
      <c r="D213" s="335"/>
      <c r="E213" s="347"/>
      <c r="F213" s="344"/>
      <c r="G213" s="347"/>
      <c r="I213" s="315"/>
      <c r="J213" s="315"/>
      <c r="K213" s="315"/>
    </row>
    <row r="214" spans="1:11" s="313" customFormat="1" x14ac:dyDescent="0.25">
      <c r="A214" s="315" t="s">
        <v>1263</v>
      </c>
      <c r="B214" s="397"/>
      <c r="C214" s="341"/>
      <c r="D214" s="335"/>
      <c r="E214" s="347"/>
      <c r="F214" s="344"/>
      <c r="G214" s="347"/>
      <c r="I214" s="315"/>
      <c r="J214" s="315"/>
      <c r="K214" s="315"/>
    </row>
    <row r="215" spans="1:11" s="313" customFormat="1" x14ac:dyDescent="0.25">
      <c r="A215" s="315" t="s">
        <v>1264</v>
      </c>
      <c r="B215" s="397"/>
      <c r="C215" s="341"/>
      <c r="D215" s="335"/>
      <c r="E215" s="347"/>
      <c r="F215" s="344"/>
      <c r="G215" s="347"/>
      <c r="I215" s="315"/>
      <c r="J215" s="315"/>
      <c r="K215" s="315"/>
    </row>
    <row r="216" spans="1:11" s="313" customFormat="1" ht="15" customHeight="1" x14ac:dyDescent="0.25">
      <c r="A216" s="337"/>
      <c r="B216" s="338" t="s">
        <v>613</v>
      </c>
      <c r="C216" s="337" t="s">
        <v>457</v>
      </c>
      <c r="D216" s="337"/>
      <c r="E216" s="339"/>
      <c r="F216" s="340" t="s">
        <v>468</v>
      </c>
      <c r="G216" s="340" t="s">
        <v>562</v>
      </c>
      <c r="I216" s="315"/>
      <c r="J216" s="315"/>
      <c r="K216" s="315"/>
    </row>
    <row r="217" spans="1:11" s="313" customFormat="1" x14ac:dyDescent="0.25">
      <c r="A217" s="315" t="s">
        <v>614</v>
      </c>
      <c r="B217" s="353" t="s">
        <v>615</v>
      </c>
      <c r="C217" s="341">
        <v>0</v>
      </c>
      <c r="D217" s="315"/>
      <c r="E217" s="359"/>
      <c r="F217" s="384">
        <v>0</v>
      </c>
      <c r="G217" s="384">
        <v>0</v>
      </c>
      <c r="I217" s="315"/>
      <c r="J217" s="315"/>
      <c r="K217" s="315"/>
    </row>
    <row r="218" spans="1:11" s="313" customFormat="1" x14ac:dyDescent="0.25">
      <c r="A218" s="315" t="s">
        <v>616</v>
      </c>
      <c r="B218" s="353" t="s">
        <v>617</v>
      </c>
      <c r="C218" s="341">
        <v>16913.799977621744</v>
      </c>
      <c r="D218" s="315"/>
      <c r="E218" s="359"/>
      <c r="F218" s="384">
        <v>5.5349526414772969E-2</v>
      </c>
      <c r="G218" s="384">
        <v>5.8646030346754058E-2</v>
      </c>
      <c r="I218" s="315"/>
      <c r="J218" s="315"/>
      <c r="K218" s="315"/>
    </row>
    <row r="219" spans="1:11" s="313" customFormat="1" x14ac:dyDescent="0.25">
      <c r="A219" s="315" t="s">
        <v>618</v>
      </c>
      <c r="B219" s="353" t="s">
        <v>9</v>
      </c>
      <c r="C219" s="341">
        <v>0</v>
      </c>
      <c r="D219" s="315"/>
      <c r="E219" s="359"/>
      <c r="F219" s="384">
        <v>0</v>
      </c>
      <c r="G219" s="384">
        <v>0</v>
      </c>
      <c r="I219" s="315"/>
      <c r="J219" s="315"/>
      <c r="K219" s="315"/>
    </row>
    <row r="220" spans="1:11" s="313" customFormat="1" x14ac:dyDescent="0.25">
      <c r="A220" s="315" t="s">
        <v>619</v>
      </c>
      <c r="B220" s="354" t="s">
        <v>10</v>
      </c>
      <c r="C220" s="341">
        <v>16913.799977621744</v>
      </c>
      <c r="D220" s="315"/>
      <c r="E220" s="359"/>
      <c r="F220" s="384">
        <v>5.5349526414772969E-2</v>
      </c>
      <c r="G220" s="384">
        <v>5.8646030346754058E-2</v>
      </c>
      <c r="I220" s="315"/>
      <c r="J220" s="315"/>
      <c r="K220" s="315"/>
    </row>
    <row r="221" spans="1:11" s="313" customFormat="1" x14ac:dyDescent="0.25">
      <c r="A221" s="315" t="s">
        <v>1265</v>
      </c>
      <c r="B221" s="397"/>
      <c r="C221" s="341"/>
      <c r="D221" s="315"/>
      <c r="E221" s="359"/>
      <c r="F221" s="343"/>
      <c r="G221" s="343"/>
      <c r="I221" s="315"/>
      <c r="J221" s="315"/>
      <c r="K221" s="315"/>
    </row>
    <row r="222" spans="1:11" s="313" customFormat="1" x14ac:dyDescent="0.25">
      <c r="A222" s="315" t="s">
        <v>1266</v>
      </c>
      <c r="B222" s="397"/>
      <c r="C222" s="341"/>
      <c r="D222" s="315"/>
      <c r="E222" s="359"/>
      <c r="F222" s="343"/>
      <c r="G222" s="343"/>
      <c r="I222" s="315"/>
      <c r="J222" s="315"/>
      <c r="K222" s="315"/>
    </row>
    <row r="223" spans="1:11" s="313" customFormat="1" x14ac:dyDescent="0.25">
      <c r="A223" s="315" t="s">
        <v>1267</v>
      </c>
      <c r="B223" s="397"/>
      <c r="C223" s="341"/>
      <c r="D223" s="315"/>
      <c r="E223" s="359"/>
      <c r="F223" s="343"/>
      <c r="G223" s="343"/>
      <c r="I223" s="315"/>
      <c r="J223" s="315"/>
      <c r="K223" s="315"/>
    </row>
    <row r="224" spans="1:11" s="313" customFormat="1" x14ac:dyDescent="0.25">
      <c r="A224" s="315" t="s">
        <v>1268</v>
      </c>
      <c r="B224" s="397"/>
      <c r="C224" s="341"/>
      <c r="D224" s="315"/>
      <c r="E224" s="359"/>
      <c r="F224" s="343"/>
      <c r="G224" s="343"/>
      <c r="I224" s="315"/>
      <c r="J224" s="315"/>
      <c r="K224" s="315"/>
    </row>
    <row r="225" spans="1:13" s="313" customFormat="1" x14ac:dyDescent="0.25">
      <c r="A225" s="315" t="s">
        <v>1269</v>
      </c>
      <c r="B225" s="397"/>
      <c r="C225" s="341"/>
      <c r="D225" s="315"/>
      <c r="E225" s="359"/>
      <c r="F225" s="343"/>
      <c r="G225" s="343"/>
      <c r="I225" s="315"/>
      <c r="J225" s="315"/>
      <c r="K225" s="315"/>
    </row>
    <row r="226" spans="1:13" s="313" customFormat="1" x14ac:dyDescent="0.25">
      <c r="A226" s="315" t="s">
        <v>1270</v>
      </c>
      <c r="B226" s="397"/>
      <c r="C226" s="341"/>
      <c r="D226" s="315"/>
      <c r="E226" s="359"/>
      <c r="F226" s="343"/>
      <c r="G226" s="343"/>
      <c r="I226" s="315"/>
      <c r="J226" s="315"/>
      <c r="K226" s="315"/>
    </row>
    <row r="227" spans="1:13" s="313" customFormat="1" x14ac:dyDescent="0.25">
      <c r="A227" s="315" t="s">
        <v>1271</v>
      </c>
      <c r="B227" s="397"/>
      <c r="C227" s="341"/>
      <c r="D227" s="315"/>
      <c r="E227" s="359"/>
      <c r="F227" s="343"/>
      <c r="G227" s="343"/>
      <c r="I227" s="315"/>
      <c r="J227" s="315"/>
      <c r="K227" s="315"/>
    </row>
    <row r="228" spans="1:13" ht="15" customHeight="1" x14ac:dyDescent="0.25">
      <c r="A228" s="337"/>
      <c r="B228" s="338" t="s">
        <v>620</v>
      </c>
      <c r="C228" s="337"/>
      <c r="D228" s="337"/>
      <c r="E228" s="339"/>
      <c r="F228" s="340"/>
      <c r="G228" s="340"/>
      <c r="H228" s="313"/>
      <c r="L228" s="313"/>
      <c r="M228" s="313"/>
    </row>
    <row r="229" spans="1:13" x14ac:dyDescent="0.25">
      <c r="A229" s="315" t="s">
        <v>621</v>
      </c>
      <c r="B229" s="335" t="s">
        <v>622</v>
      </c>
      <c r="C229" s="331" t="s">
        <v>455</v>
      </c>
      <c r="H229" s="313"/>
      <c r="L229" s="313"/>
      <c r="M229" s="313"/>
    </row>
    <row r="230" spans="1:13" ht="15" customHeight="1" x14ac:dyDescent="0.25">
      <c r="A230" s="337"/>
      <c r="B230" s="338" t="s">
        <v>623</v>
      </c>
      <c r="C230" s="337"/>
      <c r="D230" s="337"/>
      <c r="E230" s="339"/>
      <c r="F230" s="340"/>
      <c r="G230" s="340"/>
      <c r="H230" s="313"/>
      <c r="L230" s="313"/>
      <c r="M230" s="313"/>
    </row>
    <row r="231" spans="1:13" x14ac:dyDescent="0.25">
      <c r="A231" s="315" t="s">
        <v>624</v>
      </c>
      <c r="B231" s="315" t="s">
        <v>625</v>
      </c>
      <c r="C231" s="390">
        <v>68087</v>
      </c>
      <c r="E231" s="335"/>
      <c r="H231" s="313"/>
      <c r="L231" s="313"/>
      <c r="M231" s="313"/>
    </row>
    <row r="232" spans="1:13" x14ac:dyDescent="0.25">
      <c r="A232" s="315" t="s">
        <v>627</v>
      </c>
      <c r="B232" s="362" t="s">
        <v>628</v>
      </c>
      <c r="C232" s="390" t="s">
        <v>1581</v>
      </c>
      <c r="E232" s="335"/>
      <c r="H232" s="313"/>
      <c r="L232" s="313"/>
      <c r="M232" s="313"/>
    </row>
    <row r="233" spans="1:13" x14ac:dyDescent="0.25">
      <c r="A233" s="315" t="s">
        <v>629</v>
      </c>
      <c r="B233" s="362" t="s">
        <v>630</v>
      </c>
      <c r="C233" s="390" t="s">
        <v>1582</v>
      </c>
      <c r="E233" s="335"/>
      <c r="H233" s="313"/>
      <c r="L233" s="313"/>
      <c r="M233" s="313"/>
    </row>
    <row r="234" spans="1:13" x14ac:dyDescent="0.25">
      <c r="A234" s="315" t="s">
        <v>631</v>
      </c>
      <c r="B234" s="333" t="s">
        <v>632</v>
      </c>
      <c r="C234" s="390">
        <v>-162.5</v>
      </c>
      <c r="D234" s="335"/>
      <c r="E234" s="335"/>
      <c r="H234" s="313"/>
      <c r="I234" s="388"/>
      <c r="L234" s="313"/>
      <c r="M234" s="313"/>
    </row>
    <row r="235" spans="1:13" x14ac:dyDescent="0.25">
      <c r="A235" s="315" t="s">
        <v>633</v>
      </c>
      <c r="B235" s="333" t="s">
        <v>634</v>
      </c>
      <c r="C235" s="390">
        <v>0</v>
      </c>
      <c r="D235" s="335"/>
      <c r="E235" s="335"/>
      <c r="H235" s="313"/>
      <c r="L235" s="313"/>
      <c r="M235" s="313"/>
    </row>
    <row r="236" spans="1:13" x14ac:dyDescent="0.25">
      <c r="A236" s="315" t="s">
        <v>635</v>
      </c>
      <c r="B236" s="333" t="s">
        <v>636</v>
      </c>
      <c r="C236" s="390">
        <v>0</v>
      </c>
      <c r="D236" s="335"/>
      <c r="E236" s="335"/>
      <c r="H236" s="313"/>
      <c r="L236" s="313"/>
      <c r="M236" s="313"/>
    </row>
    <row r="237" spans="1:13" x14ac:dyDescent="0.25">
      <c r="A237" s="315" t="s">
        <v>1272</v>
      </c>
      <c r="B237" s="333"/>
      <c r="C237" s="335"/>
      <c r="D237" s="335"/>
      <c r="E237" s="335"/>
      <c r="H237" s="313"/>
      <c r="L237" s="313"/>
      <c r="M237" s="313"/>
    </row>
    <row r="238" spans="1:13" x14ac:dyDescent="0.25">
      <c r="A238" s="315" t="s">
        <v>1273</v>
      </c>
      <c r="B238" s="333"/>
      <c r="C238" s="335"/>
      <c r="D238" s="335"/>
      <c r="E238" s="335"/>
      <c r="H238" s="313"/>
      <c r="L238" s="313"/>
      <c r="M238" s="313"/>
    </row>
    <row r="239" spans="1:13" x14ac:dyDescent="0.25">
      <c r="A239" s="315" t="s">
        <v>1274</v>
      </c>
      <c r="B239" s="333"/>
      <c r="C239" s="335"/>
      <c r="D239" s="335"/>
      <c r="E239" s="335"/>
      <c r="H239" s="313"/>
      <c r="L239" s="313"/>
      <c r="M239" s="313"/>
    </row>
    <row r="240" spans="1:13" x14ac:dyDescent="0.25">
      <c r="A240" s="315" t="s">
        <v>1275</v>
      </c>
      <c r="B240" s="333"/>
      <c r="C240" s="335"/>
      <c r="D240" s="335"/>
      <c r="E240" s="335"/>
      <c r="H240" s="313"/>
      <c r="L240" s="313"/>
      <c r="M240" s="313"/>
    </row>
    <row r="241" spans="1:13" x14ac:dyDescent="0.25">
      <c r="A241" s="315" t="s">
        <v>1276</v>
      </c>
      <c r="B241" s="333"/>
      <c r="C241" s="335"/>
      <c r="D241" s="335"/>
      <c r="E241" s="335"/>
      <c r="H241" s="313"/>
      <c r="L241" s="313"/>
      <c r="M241" s="313"/>
    </row>
    <row r="242" spans="1:13" x14ac:dyDescent="0.25">
      <c r="A242" s="315" t="s">
        <v>1277</v>
      </c>
      <c r="B242" s="333"/>
      <c r="C242" s="335"/>
      <c r="D242" s="335"/>
      <c r="E242" s="335"/>
      <c r="H242" s="313"/>
      <c r="L242" s="313"/>
      <c r="M242" s="313"/>
    </row>
    <row r="243" spans="1:13" x14ac:dyDescent="0.25">
      <c r="A243" s="315" t="s">
        <v>1278</v>
      </c>
      <c r="B243" s="333"/>
      <c r="C243" s="335"/>
      <c r="D243" s="335"/>
      <c r="E243" s="335"/>
      <c r="H243" s="313"/>
      <c r="L243" s="313"/>
      <c r="M243" s="313"/>
    </row>
    <row r="244" spans="1:13" x14ac:dyDescent="0.25">
      <c r="A244" s="315" t="s">
        <v>1279</v>
      </c>
      <c r="B244" s="333"/>
      <c r="C244" s="335"/>
      <c r="D244" s="335"/>
      <c r="E244" s="335"/>
      <c r="H244" s="313"/>
      <c r="L244" s="313"/>
      <c r="M244" s="313"/>
    </row>
    <row r="245" spans="1:13" x14ac:dyDescent="0.25">
      <c r="A245" s="315" t="s">
        <v>1280</v>
      </c>
      <c r="B245" s="333"/>
      <c r="C245" s="335"/>
      <c r="D245" s="335"/>
      <c r="E245" s="335"/>
      <c r="H245" s="313"/>
      <c r="L245" s="313"/>
      <c r="M245" s="313"/>
    </row>
    <row r="246" spans="1:13" x14ac:dyDescent="0.25">
      <c r="A246" s="315" t="s">
        <v>1281</v>
      </c>
      <c r="B246" s="333"/>
      <c r="C246" s="335"/>
      <c r="D246" s="335"/>
      <c r="E246" s="335"/>
      <c r="H246" s="313"/>
      <c r="L246" s="313"/>
      <c r="M246" s="313"/>
    </row>
    <row r="247" spans="1:13" x14ac:dyDescent="0.25">
      <c r="A247" s="315" t="s">
        <v>1282</v>
      </c>
      <c r="B247" s="333"/>
      <c r="C247" s="335"/>
      <c r="D247" s="335"/>
      <c r="E247" s="335"/>
      <c r="H247" s="313"/>
      <c r="L247" s="313"/>
      <c r="M247" s="313"/>
    </row>
    <row r="248" spans="1:13" x14ac:dyDescent="0.25">
      <c r="A248" s="315" t="s">
        <v>1283</v>
      </c>
      <c r="B248" s="333"/>
      <c r="C248" s="335"/>
      <c r="D248" s="335"/>
      <c r="E248" s="335"/>
      <c r="H248" s="313"/>
      <c r="L248" s="313"/>
      <c r="M248" s="313"/>
    </row>
    <row r="249" spans="1:13" x14ac:dyDescent="0.25">
      <c r="A249" s="315" t="s">
        <v>1284</v>
      </c>
      <c r="B249" s="333"/>
      <c r="C249" s="335"/>
      <c r="D249" s="335"/>
      <c r="E249" s="335"/>
      <c r="H249" s="313"/>
      <c r="L249" s="313"/>
      <c r="M249" s="313"/>
    </row>
    <row r="250" spans="1:13" x14ac:dyDescent="0.25">
      <c r="A250" s="315" t="s">
        <v>1285</v>
      </c>
      <c r="B250" s="333"/>
      <c r="C250" s="335"/>
      <c r="D250" s="335"/>
      <c r="E250" s="335"/>
      <c r="H250" s="313"/>
      <c r="L250" s="313"/>
      <c r="M250" s="313"/>
    </row>
    <row r="251" spans="1:13" x14ac:dyDescent="0.25">
      <c r="A251" s="315" t="s">
        <v>1286</v>
      </c>
      <c r="B251" s="333"/>
      <c r="C251" s="335"/>
      <c r="D251" s="335"/>
      <c r="E251" s="335"/>
      <c r="H251" s="313"/>
      <c r="L251" s="313"/>
      <c r="M251" s="313"/>
    </row>
    <row r="252" spans="1:13" x14ac:dyDescent="0.25">
      <c r="A252" s="315" t="s">
        <v>1287</v>
      </c>
      <c r="B252" s="333"/>
      <c r="C252" s="335"/>
      <c r="D252" s="335"/>
      <c r="E252" s="335"/>
      <c r="H252" s="313"/>
      <c r="L252" s="313"/>
      <c r="M252" s="313"/>
    </row>
    <row r="253" spans="1:13" x14ac:dyDescent="0.25">
      <c r="A253" s="315" t="s">
        <v>1288</v>
      </c>
      <c r="B253" s="333"/>
      <c r="C253" s="335"/>
      <c r="D253" s="335"/>
      <c r="E253" s="335"/>
      <c r="H253" s="313"/>
      <c r="L253" s="313"/>
      <c r="M253" s="313"/>
    </row>
    <row r="254" spans="1:13" x14ac:dyDescent="0.25">
      <c r="A254" s="315" t="s">
        <v>1289</v>
      </c>
      <c r="B254" s="333"/>
      <c r="C254" s="335"/>
      <c r="D254" s="335"/>
      <c r="E254" s="335"/>
      <c r="H254" s="313"/>
      <c r="L254" s="313"/>
      <c r="M254" s="313"/>
    </row>
    <row r="255" spans="1:13" x14ac:dyDescent="0.25">
      <c r="A255" s="315" t="s">
        <v>1290</v>
      </c>
      <c r="B255" s="333"/>
      <c r="C255" s="335"/>
      <c r="D255" s="335"/>
      <c r="E255" s="335"/>
      <c r="H255" s="313"/>
      <c r="L255" s="313"/>
      <c r="M255" s="313"/>
    </row>
    <row r="256" spans="1:13" x14ac:dyDescent="0.25">
      <c r="A256" s="315" t="s">
        <v>1291</v>
      </c>
      <c r="B256" s="333"/>
      <c r="C256" s="335"/>
      <c r="D256" s="335"/>
      <c r="E256" s="335"/>
      <c r="H256" s="313"/>
      <c r="L256" s="313"/>
      <c r="M256" s="313"/>
    </row>
    <row r="257" spans="1:13" x14ac:dyDescent="0.25">
      <c r="A257" s="315" t="s">
        <v>1292</v>
      </c>
      <c r="B257" s="333"/>
      <c r="C257" s="335"/>
      <c r="D257" s="335"/>
      <c r="E257" s="335"/>
      <c r="H257" s="313"/>
      <c r="L257" s="313"/>
      <c r="M257" s="313"/>
    </row>
    <row r="258" spans="1:13" x14ac:dyDescent="0.25">
      <c r="A258" s="315" t="s">
        <v>1293</v>
      </c>
      <c r="B258" s="333"/>
      <c r="C258" s="335"/>
      <c r="D258" s="335"/>
      <c r="E258" s="335"/>
      <c r="H258" s="313"/>
      <c r="L258" s="313"/>
      <c r="M258" s="313"/>
    </row>
    <row r="259" spans="1:13" x14ac:dyDescent="0.25">
      <c r="A259" s="315" t="s">
        <v>1294</v>
      </c>
      <c r="B259" s="333"/>
      <c r="C259" s="335"/>
      <c r="D259" s="335"/>
      <c r="E259" s="335"/>
      <c r="H259" s="313"/>
      <c r="L259" s="313"/>
      <c r="M259" s="313"/>
    </row>
    <row r="260" spans="1:13" x14ac:dyDescent="0.25">
      <c r="A260" s="315" t="s">
        <v>1295</v>
      </c>
      <c r="B260" s="333"/>
      <c r="C260" s="335"/>
      <c r="D260" s="335"/>
      <c r="E260" s="335"/>
      <c r="H260" s="313"/>
      <c r="L260" s="313"/>
      <c r="M260" s="313"/>
    </row>
    <row r="261" spans="1:13" x14ac:dyDescent="0.25">
      <c r="A261" s="315" t="s">
        <v>1296</v>
      </c>
      <c r="B261" s="333"/>
      <c r="C261" s="335"/>
      <c r="D261" s="335"/>
      <c r="E261" s="335"/>
      <c r="H261" s="313"/>
      <c r="L261" s="313"/>
      <c r="M261" s="313"/>
    </row>
    <row r="262" spans="1:13" x14ac:dyDescent="0.25">
      <c r="A262" s="315" t="s">
        <v>1297</v>
      </c>
      <c r="B262" s="333"/>
      <c r="C262" s="335"/>
      <c r="D262" s="335"/>
      <c r="E262" s="335"/>
      <c r="H262" s="313"/>
      <c r="L262" s="313"/>
      <c r="M262" s="313"/>
    </row>
    <row r="263" spans="1:13" x14ac:dyDescent="0.25">
      <c r="A263" s="315" t="s">
        <v>1298</v>
      </c>
      <c r="B263" s="333"/>
      <c r="C263" s="335"/>
      <c r="D263" s="335"/>
      <c r="E263" s="335"/>
      <c r="H263" s="313"/>
      <c r="L263" s="313"/>
      <c r="M263" s="313"/>
    </row>
    <row r="264" spans="1:13" x14ac:dyDescent="0.25">
      <c r="A264" s="315" t="s">
        <v>1299</v>
      </c>
      <c r="B264" s="333"/>
      <c r="C264" s="335"/>
      <c r="D264" s="335"/>
      <c r="E264" s="335"/>
      <c r="H264" s="313"/>
      <c r="L264" s="313"/>
      <c r="M264" s="313"/>
    </row>
    <row r="265" spans="1:13" x14ac:dyDescent="0.25">
      <c r="A265" s="315" t="s">
        <v>1300</v>
      </c>
      <c r="B265" s="333"/>
      <c r="C265" s="335"/>
      <c r="D265" s="335"/>
      <c r="E265" s="335"/>
      <c r="H265" s="313"/>
      <c r="L265" s="313"/>
      <c r="M265" s="313"/>
    </row>
    <row r="266" spans="1:13" x14ac:dyDescent="0.25">
      <c r="A266" s="315" t="s">
        <v>1301</v>
      </c>
      <c r="B266" s="333"/>
      <c r="C266" s="335"/>
      <c r="D266" s="335"/>
      <c r="E266" s="335"/>
      <c r="H266" s="313"/>
      <c r="L266" s="313"/>
      <c r="M266" s="313"/>
    </row>
    <row r="267" spans="1:13" x14ac:dyDescent="0.25">
      <c r="A267" s="315" t="s">
        <v>1302</v>
      </c>
      <c r="B267" s="333"/>
      <c r="C267" s="335"/>
      <c r="D267" s="335"/>
      <c r="E267" s="335"/>
      <c r="H267" s="313"/>
      <c r="L267" s="313"/>
      <c r="M267" s="313"/>
    </row>
    <row r="268" spans="1:13" x14ac:dyDescent="0.25">
      <c r="A268" s="315" t="s">
        <v>1303</v>
      </c>
      <c r="B268" s="333"/>
      <c r="C268" s="335"/>
      <c r="D268" s="335"/>
      <c r="E268" s="335"/>
      <c r="H268" s="313"/>
      <c r="L268" s="313"/>
      <c r="M268" s="313"/>
    </row>
    <row r="269" spans="1:13" x14ac:dyDescent="0.25">
      <c r="A269" s="315" t="s">
        <v>1304</v>
      </c>
      <c r="B269" s="333"/>
      <c r="C269" s="335"/>
      <c r="D269" s="335"/>
      <c r="E269" s="335"/>
      <c r="H269" s="313"/>
      <c r="L269" s="313"/>
      <c r="M269" s="313"/>
    </row>
    <row r="270" spans="1:13" x14ac:dyDescent="0.25">
      <c r="A270" s="315" t="s">
        <v>1305</v>
      </c>
      <c r="B270" s="333"/>
      <c r="C270" s="335"/>
      <c r="D270" s="335"/>
      <c r="E270" s="335"/>
      <c r="H270" s="313"/>
      <c r="L270" s="313"/>
      <c r="M270" s="313"/>
    </row>
    <row r="271" spans="1:13" x14ac:dyDescent="0.25">
      <c r="A271" s="315" t="s">
        <v>1306</v>
      </c>
      <c r="B271" s="333"/>
      <c r="C271" s="335"/>
      <c r="D271" s="335"/>
      <c r="E271" s="335"/>
      <c r="H271" s="313"/>
      <c r="L271" s="313"/>
      <c r="M271" s="313"/>
    </row>
    <row r="272" spans="1:13" x14ac:dyDescent="0.25">
      <c r="A272" s="315" t="s">
        <v>1307</v>
      </c>
      <c r="B272" s="333"/>
      <c r="C272" s="335"/>
      <c r="D272" s="335"/>
      <c r="E272" s="335"/>
      <c r="H272" s="313"/>
      <c r="L272" s="313"/>
      <c r="M272" s="313"/>
    </row>
    <row r="273" spans="1:14" x14ac:dyDescent="0.25">
      <c r="A273" s="315" t="s">
        <v>1308</v>
      </c>
      <c r="B273" s="333"/>
      <c r="C273" s="335"/>
      <c r="D273" s="335"/>
      <c r="E273" s="335"/>
      <c r="H273" s="313"/>
      <c r="L273" s="313"/>
      <c r="M273" s="313"/>
    </row>
    <row r="274" spans="1:14" x14ac:dyDescent="0.25">
      <c r="A274" s="315" t="s">
        <v>1309</v>
      </c>
      <c r="B274" s="333"/>
      <c r="C274" s="335"/>
      <c r="D274" s="335"/>
      <c r="E274" s="335"/>
      <c r="H274" s="313"/>
      <c r="L274" s="313"/>
      <c r="M274" s="313"/>
    </row>
    <row r="275" spans="1:14" x14ac:dyDescent="0.25">
      <c r="A275" s="315" t="s">
        <v>1310</v>
      </c>
      <c r="B275" s="333"/>
      <c r="C275" s="335"/>
      <c r="D275" s="335"/>
      <c r="E275" s="335"/>
      <c r="H275" s="313"/>
      <c r="L275" s="313"/>
      <c r="M275" s="313"/>
    </row>
    <row r="276" spans="1:14" x14ac:dyDescent="0.25">
      <c r="A276" s="315" t="s">
        <v>1311</v>
      </c>
      <c r="B276" s="333"/>
      <c r="C276" s="335"/>
      <c r="D276" s="335"/>
      <c r="E276" s="335"/>
      <c r="H276" s="313"/>
      <c r="L276" s="313"/>
      <c r="M276" s="313"/>
    </row>
    <row r="277" spans="1:14" x14ac:dyDescent="0.25">
      <c r="A277" s="315" t="s">
        <v>1312</v>
      </c>
      <c r="B277" s="333"/>
      <c r="C277" s="335"/>
      <c r="D277" s="335"/>
      <c r="E277" s="335"/>
      <c r="H277" s="313"/>
      <c r="L277" s="313"/>
      <c r="M277" s="313"/>
    </row>
    <row r="278" spans="1:14" x14ac:dyDescent="0.25">
      <c r="A278" s="315" t="s">
        <v>1313</v>
      </c>
      <c r="B278" s="333"/>
      <c r="C278" s="335"/>
      <c r="D278" s="335"/>
      <c r="E278" s="335"/>
      <c r="H278" s="313"/>
      <c r="L278" s="313"/>
      <c r="M278" s="313"/>
    </row>
    <row r="279" spans="1:14" x14ac:dyDescent="0.25">
      <c r="A279" s="315" t="s">
        <v>1314</v>
      </c>
      <c r="B279" s="333"/>
      <c r="C279" s="335"/>
      <c r="D279" s="335"/>
      <c r="E279" s="335"/>
      <c r="H279" s="313"/>
      <c r="L279" s="313"/>
      <c r="M279" s="313"/>
    </row>
    <row r="280" spans="1:14" x14ac:dyDescent="0.25">
      <c r="A280" s="315" t="s">
        <v>1315</v>
      </c>
      <c r="B280" s="333"/>
      <c r="C280" s="335"/>
      <c r="D280" s="335"/>
      <c r="E280" s="335"/>
      <c r="H280" s="313"/>
      <c r="L280" s="313"/>
      <c r="M280" s="313"/>
    </row>
    <row r="281" spans="1:14" x14ac:dyDescent="0.25">
      <c r="A281" s="315" t="s">
        <v>1316</v>
      </c>
      <c r="B281" s="333"/>
      <c r="C281" s="335"/>
      <c r="D281" s="335"/>
      <c r="E281" s="335"/>
      <c r="H281" s="313"/>
      <c r="L281" s="313"/>
      <c r="M281" s="313"/>
    </row>
    <row r="282" spans="1:14" x14ac:dyDescent="0.25">
      <c r="A282" s="315" t="s">
        <v>1317</v>
      </c>
      <c r="B282" s="333"/>
      <c r="C282" s="335"/>
      <c r="D282" s="335"/>
      <c r="E282" s="335"/>
      <c r="H282" s="313"/>
      <c r="L282" s="313"/>
      <c r="M282" s="313"/>
    </row>
    <row r="283" spans="1:14" x14ac:dyDescent="0.25">
      <c r="A283" s="315" t="s">
        <v>1318</v>
      </c>
      <c r="B283" s="333"/>
      <c r="C283" s="335"/>
      <c r="D283" s="335"/>
      <c r="E283" s="335"/>
      <c r="H283" s="313"/>
      <c r="L283" s="313"/>
      <c r="M283" s="313"/>
    </row>
    <row r="284" spans="1:14" x14ac:dyDescent="0.25">
      <c r="A284" s="315" t="s">
        <v>1319</v>
      </c>
      <c r="B284" s="333"/>
      <c r="C284" s="335"/>
      <c r="D284" s="335"/>
      <c r="E284" s="335"/>
      <c r="H284" s="313"/>
      <c r="L284" s="313"/>
      <c r="M284" s="313"/>
    </row>
    <row r="285" spans="1:14" ht="37.5" x14ac:dyDescent="0.25">
      <c r="A285" s="327"/>
      <c r="B285" s="327" t="s">
        <v>637</v>
      </c>
      <c r="C285" s="327" t="s">
        <v>638</v>
      </c>
      <c r="D285" s="327" t="s">
        <v>638</v>
      </c>
      <c r="E285" s="327"/>
      <c r="F285" s="328"/>
      <c r="G285" s="329"/>
      <c r="H285" s="313"/>
      <c r="I285" s="319"/>
      <c r="J285" s="319"/>
      <c r="K285" s="319"/>
      <c r="L285" s="319"/>
      <c r="M285" s="321"/>
    </row>
    <row r="286" spans="1:14" ht="18.75" x14ac:dyDescent="0.25">
      <c r="A286" s="412" t="s">
        <v>1033</v>
      </c>
      <c r="B286" s="412"/>
      <c r="C286" s="412"/>
      <c r="D286" s="412"/>
      <c r="E286" s="412"/>
      <c r="F286" s="412"/>
      <c r="G286" s="412"/>
      <c r="H286" s="313"/>
      <c r="I286" s="319"/>
      <c r="J286" s="319"/>
      <c r="K286" s="319"/>
      <c r="L286" s="319"/>
      <c r="M286" s="321"/>
    </row>
    <row r="287" spans="1:14" ht="18.75" x14ac:dyDescent="0.25">
      <c r="A287" s="412"/>
      <c r="B287" s="412"/>
      <c r="C287" s="412"/>
      <c r="D287" s="412"/>
      <c r="E287" s="412"/>
      <c r="F287" s="412"/>
      <c r="G287" s="412"/>
      <c r="H287" s="313"/>
      <c r="I287" s="319"/>
      <c r="J287" s="319"/>
      <c r="K287" s="319"/>
      <c r="L287" s="319"/>
      <c r="M287" s="321"/>
    </row>
    <row r="288" spans="1:14" x14ac:dyDescent="0.25">
      <c r="A288" s="315" t="s">
        <v>639</v>
      </c>
      <c r="B288" s="333" t="s">
        <v>640</v>
      </c>
      <c r="C288" s="331">
        <f>ROW(B38)</f>
        <v>38</v>
      </c>
      <c r="E288" s="357"/>
      <c r="F288" s="357"/>
      <c r="G288" s="357"/>
      <c r="H288" s="313"/>
      <c r="I288" s="333"/>
      <c r="J288" s="364"/>
      <c r="L288" s="357"/>
      <c r="M288" s="357"/>
      <c r="N288" s="357"/>
    </row>
    <row r="289" spans="1:14" x14ac:dyDescent="0.25">
      <c r="A289" s="315" t="s">
        <v>641</v>
      </c>
      <c r="B289" s="333" t="s">
        <v>642</v>
      </c>
      <c r="C289" s="331">
        <f>ROW(B39)</f>
        <v>39</v>
      </c>
      <c r="E289" s="357"/>
      <c r="F289" s="357"/>
      <c r="H289" s="313"/>
      <c r="I289" s="333"/>
      <c r="J289" s="364"/>
      <c r="L289" s="357"/>
      <c r="M289" s="357"/>
    </row>
    <row r="290" spans="1:14" x14ac:dyDescent="0.25">
      <c r="A290" s="315" t="s">
        <v>643</v>
      </c>
      <c r="B290" s="333" t="s">
        <v>644</v>
      </c>
      <c r="C290" s="331" t="str">
        <f>ROW('B1. HTT Mortgage Assets'!B43)&amp; " for Mortgage Assets"</f>
        <v>43 for Mortgage Assets</v>
      </c>
      <c r="D290" s="364"/>
      <c r="E290" s="365"/>
      <c r="F290" s="357"/>
      <c r="G290" s="365"/>
      <c r="H290" s="313"/>
      <c r="I290" s="333"/>
      <c r="J290" s="364"/>
      <c r="K290" s="364"/>
      <c r="L290" s="365"/>
      <c r="M290" s="357"/>
      <c r="N290" s="365"/>
    </row>
    <row r="291" spans="1:14" x14ac:dyDescent="0.25">
      <c r="A291" s="315" t="s">
        <v>645</v>
      </c>
      <c r="B291" s="333" t="s">
        <v>646</v>
      </c>
      <c r="C291" s="331">
        <f>ROW(B52)</f>
        <v>52</v>
      </c>
      <c r="H291" s="313"/>
      <c r="I291" s="333"/>
      <c r="J291" s="364"/>
    </row>
    <row r="292" spans="1:14" x14ac:dyDescent="0.25">
      <c r="A292" s="315" t="s">
        <v>647</v>
      </c>
      <c r="B292" s="333" t="s">
        <v>648</v>
      </c>
      <c r="C292" s="386" t="str">
        <f>ROW('B1. HTT Mortgage Assets'!B186)&amp;" for Residential Mortgage Assets"</f>
        <v>186 for Residential Mortgage Assets</v>
      </c>
      <c r="D292" s="331" t="str">
        <f>ROW('B1. HTT Mortgage Assets'!B287 )&amp; " for Commercial Mortgage Assets"</f>
        <v>287 for Commercial Mortgage Assets</v>
      </c>
      <c r="E292" s="365"/>
      <c r="F292" s="364"/>
      <c r="G292" s="365"/>
      <c r="H292" s="313"/>
      <c r="I292" s="333"/>
      <c r="J292" s="363"/>
      <c r="K292" s="364"/>
      <c r="L292" s="365"/>
      <c r="N292" s="365"/>
    </row>
    <row r="293" spans="1:14" x14ac:dyDescent="0.25">
      <c r="A293" s="315" t="s">
        <v>649</v>
      </c>
      <c r="B293" s="333" t="s">
        <v>650</v>
      </c>
      <c r="C293" s="331" t="str">
        <f>ROW('B1. HTT Mortgage Assets'!B149)&amp;" for Mortgage Assets"</f>
        <v>149 for Mortgage Assets</v>
      </c>
      <c r="D293" s="331">
        <f>ROW(B163)</f>
        <v>163</v>
      </c>
      <c r="F293" s="364"/>
      <c r="H293" s="313"/>
      <c r="I293" s="333"/>
      <c r="M293" s="365"/>
    </row>
    <row r="294" spans="1:14" x14ac:dyDescent="0.25">
      <c r="A294" s="315" t="s">
        <v>651</v>
      </c>
      <c r="B294" s="333" t="s">
        <v>652</v>
      </c>
      <c r="C294" s="331">
        <f>ROW(B111)</f>
        <v>111</v>
      </c>
      <c r="F294" s="365"/>
      <c r="H294" s="313"/>
      <c r="I294" s="333"/>
      <c r="J294" s="364"/>
      <c r="M294" s="365"/>
    </row>
    <row r="295" spans="1:14" x14ac:dyDescent="0.25">
      <c r="A295" s="315" t="s">
        <v>653</v>
      </c>
      <c r="B295" s="333" t="s">
        <v>654</v>
      </c>
      <c r="C295" s="331">
        <f>ROW(B163)</f>
        <v>163</v>
      </c>
      <c r="E295" s="365"/>
      <c r="F295" s="365"/>
      <c r="H295" s="313"/>
      <c r="I295" s="333"/>
      <c r="J295" s="364"/>
      <c r="L295" s="365"/>
      <c r="M295" s="365"/>
    </row>
    <row r="296" spans="1:14" x14ac:dyDescent="0.25">
      <c r="A296" s="315" t="s">
        <v>655</v>
      </c>
      <c r="B296" s="333" t="s">
        <v>656</v>
      </c>
      <c r="C296" s="331">
        <f>ROW(B137)</f>
        <v>137</v>
      </c>
      <c r="E296" s="365"/>
      <c r="F296" s="365"/>
      <c r="H296" s="313"/>
      <c r="I296" s="333"/>
      <c r="J296" s="364"/>
      <c r="L296" s="365"/>
      <c r="M296" s="365"/>
    </row>
    <row r="297" spans="1:14" ht="30" x14ac:dyDescent="0.25">
      <c r="A297" s="315" t="s">
        <v>657</v>
      </c>
      <c r="B297" s="315" t="s">
        <v>658</v>
      </c>
      <c r="C297" s="387" t="s">
        <v>1556</v>
      </c>
      <c r="E297" s="365"/>
      <c r="H297" s="313"/>
      <c r="J297" s="364"/>
      <c r="L297" s="365"/>
    </row>
    <row r="298" spans="1:14" x14ac:dyDescent="0.25">
      <c r="A298" s="315" t="s">
        <v>659</v>
      </c>
      <c r="B298" s="333" t="s">
        <v>660</v>
      </c>
      <c r="C298" s="331">
        <f>ROW(B65)</f>
        <v>65</v>
      </c>
      <c r="E298" s="365"/>
      <c r="H298" s="313"/>
      <c r="I298" s="333"/>
      <c r="J298" s="364"/>
      <c r="L298" s="365"/>
    </row>
    <row r="299" spans="1:14" x14ac:dyDescent="0.25">
      <c r="A299" s="315" t="s">
        <v>661</v>
      </c>
      <c r="B299" s="333" t="s">
        <v>662</v>
      </c>
      <c r="C299" s="331">
        <f>ROW(B88)</f>
        <v>88</v>
      </c>
      <c r="E299" s="365"/>
      <c r="H299" s="313"/>
      <c r="I299" s="333"/>
      <c r="J299" s="364"/>
      <c r="L299" s="365"/>
    </row>
    <row r="300" spans="1:14" x14ac:dyDescent="0.25">
      <c r="A300" s="315" t="s">
        <v>663</v>
      </c>
      <c r="B300" s="333" t="s">
        <v>664</v>
      </c>
      <c r="C300" s="331" t="str">
        <f>ROW('B1. HTT Mortgage Assets'!B179)&amp; " for Mortgage Assets"</f>
        <v>179 for Mortgage Assets</v>
      </c>
      <c r="D300" s="364"/>
      <c r="E300" s="365"/>
      <c r="H300" s="313"/>
      <c r="I300" s="333"/>
      <c r="J300" s="364"/>
      <c r="K300" s="364"/>
      <c r="L300" s="365"/>
    </row>
    <row r="301" spans="1:14" x14ac:dyDescent="0.25">
      <c r="A301" s="315" t="s">
        <v>1320</v>
      </c>
      <c r="B301" s="333"/>
      <c r="C301" s="331"/>
      <c r="D301" s="364"/>
      <c r="E301" s="365"/>
      <c r="H301" s="313"/>
      <c r="I301" s="333"/>
      <c r="J301" s="364"/>
      <c r="K301" s="364"/>
      <c r="L301" s="365"/>
    </row>
    <row r="302" spans="1:14" x14ac:dyDescent="0.25">
      <c r="A302" s="315" t="s">
        <v>1321</v>
      </c>
      <c r="B302" s="333"/>
      <c r="C302" s="331"/>
      <c r="D302" s="364"/>
      <c r="E302" s="365"/>
      <c r="H302" s="313"/>
      <c r="I302" s="333"/>
      <c r="J302" s="364"/>
      <c r="K302" s="364"/>
      <c r="L302" s="365"/>
    </row>
    <row r="303" spans="1:14" x14ac:dyDescent="0.25">
      <c r="A303" s="315" t="s">
        <v>1322</v>
      </c>
      <c r="B303" s="333"/>
      <c r="C303" s="331"/>
      <c r="D303" s="364"/>
      <c r="E303" s="365"/>
      <c r="H303" s="313"/>
      <c r="I303" s="333"/>
      <c r="J303" s="364"/>
      <c r="K303" s="364"/>
      <c r="L303" s="365"/>
    </row>
    <row r="304" spans="1:14" x14ac:dyDescent="0.25">
      <c r="A304" s="315" t="s">
        <v>1323</v>
      </c>
      <c r="B304" s="333"/>
      <c r="C304" s="331"/>
      <c r="D304" s="364"/>
      <c r="E304" s="365"/>
      <c r="H304" s="313"/>
      <c r="I304" s="333"/>
      <c r="J304" s="364"/>
      <c r="K304" s="364"/>
      <c r="L304" s="365"/>
    </row>
    <row r="305" spans="1:14" x14ac:dyDescent="0.25">
      <c r="A305" s="315" t="s">
        <v>1324</v>
      </c>
      <c r="B305" s="333"/>
      <c r="C305" s="331"/>
      <c r="D305" s="364"/>
      <c r="E305" s="365"/>
      <c r="H305" s="313"/>
      <c r="I305" s="333"/>
      <c r="J305" s="364"/>
      <c r="K305" s="364"/>
      <c r="L305" s="365"/>
    </row>
    <row r="306" spans="1:14" x14ac:dyDescent="0.25">
      <c r="A306" s="315" t="s">
        <v>1325</v>
      </c>
      <c r="B306" s="333"/>
      <c r="C306" s="331"/>
      <c r="D306" s="364"/>
      <c r="E306" s="365"/>
      <c r="H306" s="313"/>
      <c r="I306" s="333"/>
      <c r="J306" s="364"/>
      <c r="K306" s="364"/>
      <c r="L306" s="365"/>
    </row>
    <row r="307" spans="1:14" x14ac:dyDescent="0.25">
      <c r="A307" s="315" t="s">
        <v>1326</v>
      </c>
      <c r="B307" s="333"/>
      <c r="C307" s="331"/>
      <c r="D307" s="364"/>
      <c r="E307" s="365"/>
      <c r="H307" s="313"/>
      <c r="I307" s="333"/>
      <c r="J307" s="364"/>
      <c r="K307" s="364"/>
      <c r="L307" s="365"/>
    </row>
    <row r="308" spans="1:14" x14ac:dyDescent="0.25">
      <c r="A308" s="315" t="s">
        <v>1327</v>
      </c>
      <c r="B308" s="333"/>
      <c r="C308" s="331"/>
      <c r="D308" s="364"/>
      <c r="E308" s="365"/>
      <c r="H308" s="313"/>
      <c r="I308" s="333"/>
      <c r="J308" s="364"/>
      <c r="K308" s="364"/>
      <c r="L308" s="365"/>
    </row>
    <row r="309" spans="1:14" x14ac:dyDescent="0.25">
      <c r="A309" s="315" t="s">
        <v>1328</v>
      </c>
      <c r="B309" s="333"/>
      <c r="C309" s="331"/>
      <c r="D309" s="364"/>
      <c r="E309" s="365"/>
      <c r="H309" s="313"/>
      <c r="I309" s="333"/>
      <c r="J309" s="364"/>
      <c r="K309" s="364"/>
      <c r="L309" s="365"/>
    </row>
    <row r="310" spans="1:14" x14ac:dyDescent="0.25">
      <c r="A310" s="315" t="s">
        <v>1329</v>
      </c>
      <c r="B310" s="333"/>
      <c r="C310" s="331"/>
      <c r="D310" s="364"/>
      <c r="E310" s="365"/>
      <c r="H310" s="313"/>
      <c r="I310" s="333"/>
      <c r="J310" s="364"/>
      <c r="K310" s="364"/>
      <c r="L310" s="365"/>
    </row>
    <row r="311" spans="1:14" s="313" customFormat="1" ht="37.5" x14ac:dyDescent="0.25">
      <c r="A311" s="328"/>
      <c r="B311" s="327" t="s">
        <v>437</v>
      </c>
      <c r="C311" s="328"/>
      <c r="D311" s="328"/>
      <c r="E311" s="328"/>
      <c r="F311" s="328"/>
      <c r="G311" s="329"/>
      <c r="I311" s="319"/>
      <c r="J311" s="321"/>
      <c r="K311" s="321"/>
      <c r="L311" s="321"/>
      <c r="M311" s="321"/>
    </row>
    <row r="312" spans="1:14" s="313" customFormat="1" x14ac:dyDescent="0.25">
      <c r="A312" s="315" t="s">
        <v>665</v>
      </c>
      <c r="B312" s="342" t="s">
        <v>666</v>
      </c>
      <c r="C312" s="331">
        <f>ROW(B173)</f>
        <v>173</v>
      </c>
      <c r="D312" s="315"/>
      <c r="E312" s="315"/>
      <c r="F312" s="315"/>
      <c r="I312" s="342"/>
      <c r="J312" s="364"/>
      <c r="K312" s="315"/>
      <c r="L312" s="315"/>
      <c r="M312" s="315"/>
    </row>
    <row r="313" spans="1:14" s="313" customFormat="1" x14ac:dyDescent="0.25">
      <c r="A313" s="315" t="s">
        <v>1330</v>
      </c>
      <c r="B313" s="342"/>
      <c r="C313" s="331"/>
      <c r="D313" s="315"/>
      <c r="E313" s="315"/>
      <c r="F313" s="315"/>
      <c r="I313" s="342"/>
      <c r="J313" s="364"/>
      <c r="K313" s="315"/>
      <c r="L313" s="315"/>
      <c r="M313" s="315"/>
    </row>
    <row r="314" spans="1:14" s="313" customFormat="1" x14ac:dyDescent="0.25">
      <c r="A314" s="315" t="s">
        <v>1331</v>
      </c>
      <c r="B314" s="342"/>
      <c r="C314" s="331"/>
      <c r="D314" s="315"/>
      <c r="E314" s="315"/>
      <c r="F314" s="315"/>
      <c r="I314" s="342"/>
      <c r="J314" s="364"/>
      <c r="K314" s="315"/>
      <c r="L314" s="315"/>
      <c r="M314" s="315"/>
    </row>
    <row r="315" spans="1:14" s="313" customFormat="1" x14ac:dyDescent="0.25">
      <c r="A315" s="315" t="s">
        <v>1332</v>
      </c>
      <c r="B315" s="342"/>
      <c r="C315" s="331"/>
      <c r="D315" s="315"/>
      <c r="E315" s="315"/>
      <c r="F315" s="315"/>
      <c r="I315" s="342"/>
      <c r="J315" s="364"/>
      <c r="K315" s="315"/>
      <c r="L315" s="315"/>
      <c r="M315" s="315"/>
    </row>
    <row r="316" spans="1:14" s="313" customFormat="1" x14ac:dyDescent="0.25">
      <c r="A316" s="315" t="s">
        <v>1333</v>
      </c>
      <c r="B316" s="342"/>
      <c r="C316" s="331"/>
      <c r="D316" s="315"/>
      <c r="E316" s="315"/>
      <c r="F316" s="315"/>
      <c r="I316" s="342"/>
      <c r="J316" s="364"/>
      <c r="K316" s="315"/>
      <c r="L316" s="315"/>
      <c r="M316" s="315"/>
    </row>
    <row r="317" spans="1:14" s="313" customFormat="1" x14ac:dyDescent="0.25">
      <c r="A317" s="315" t="s">
        <v>1334</v>
      </c>
      <c r="B317" s="342"/>
      <c r="C317" s="331"/>
      <c r="D317" s="315"/>
      <c r="E317" s="315"/>
      <c r="F317" s="315"/>
      <c r="I317" s="342"/>
      <c r="J317" s="364"/>
      <c r="K317" s="315"/>
      <c r="L317" s="315"/>
      <c r="M317" s="315"/>
    </row>
    <row r="318" spans="1:14" s="313" customFormat="1" x14ac:dyDescent="0.25">
      <c r="A318" s="315" t="s">
        <v>1335</v>
      </c>
      <c r="B318" s="342"/>
      <c r="C318" s="331"/>
      <c r="D318" s="315"/>
      <c r="E318" s="315"/>
      <c r="F318" s="315"/>
      <c r="I318" s="342"/>
      <c r="J318" s="364"/>
      <c r="K318" s="315"/>
      <c r="L318" s="315"/>
      <c r="M318" s="315"/>
    </row>
    <row r="319" spans="1:14" s="313" customFormat="1" ht="18.75" x14ac:dyDescent="0.25">
      <c r="A319" s="328"/>
      <c r="B319" s="327" t="s">
        <v>438</v>
      </c>
      <c r="C319" s="328"/>
      <c r="D319" s="328"/>
      <c r="E319" s="328"/>
      <c r="F319" s="328"/>
      <c r="G319" s="329"/>
      <c r="I319" s="319"/>
      <c r="J319" s="321"/>
      <c r="K319" s="321"/>
      <c r="L319" s="321"/>
      <c r="M319" s="321"/>
    </row>
    <row r="320" spans="1:14" s="315" customFormat="1" x14ac:dyDescent="0.25">
      <c r="A320" s="337"/>
      <c r="B320" s="338" t="s">
        <v>1381</v>
      </c>
      <c r="C320" s="337"/>
      <c r="D320" s="337"/>
      <c r="E320" s="339"/>
      <c r="F320" s="340"/>
      <c r="G320" s="340"/>
      <c r="H320" s="313"/>
      <c r="N320" s="313"/>
    </row>
    <row r="321" spans="1:14" s="315" customFormat="1" x14ac:dyDescent="0.25">
      <c r="A321" s="315" t="s">
        <v>1336</v>
      </c>
      <c r="B321" s="333" t="s">
        <v>1583</v>
      </c>
      <c r="C321" s="333" t="s">
        <v>466</v>
      </c>
      <c r="G321" s="313"/>
      <c r="H321" s="313"/>
      <c r="N321" s="313"/>
    </row>
    <row r="322" spans="1:14" s="315" customFormat="1" x14ac:dyDescent="0.25">
      <c r="A322" s="315" t="s">
        <v>1337</v>
      </c>
      <c r="B322" s="333" t="s">
        <v>1584</v>
      </c>
      <c r="C322" s="333" t="s">
        <v>466</v>
      </c>
      <c r="G322" s="313"/>
      <c r="H322" s="313"/>
      <c r="N322" s="313"/>
    </row>
    <row r="323" spans="1:14" s="315" customFormat="1" x14ac:dyDescent="0.25">
      <c r="A323" s="315" t="s">
        <v>1338</v>
      </c>
      <c r="B323" s="333" t="s">
        <v>1585</v>
      </c>
      <c r="C323" s="333" t="s">
        <v>466</v>
      </c>
      <c r="G323" s="313"/>
      <c r="H323" s="313"/>
      <c r="N323" s="313"/>
    </row>
    <row r="324" spans="1:14" s="315" customFormat="1" x14ac:dyDescent="0.25">
      <c r="A324" s="315" t="s">
        <v>1339</v>
      </c>
      <c r="B324" s="333" t="s">
        <v>1586</v>
      </c>
      <c r="C324" s="333" t="s">
        <v>466</v>
      </c>
      <c r="G324" s="313"/>
      <c r="H324" s="313"/>
      <c r="N324" s="313"/>
    </row>
    <row r="325" spans="1:14" s="315" customFormat="1" x14ac:dyDescent="0.25">
      <c r="A325" s="315" t="s">
        <v>1340</v>
      </c>
      <c r="B325" s="333" t="s">
        <v>1587</v>
      </c>
      <c r="C325" s="333" t="s">
        <v>466</v>
      </c>
      <c r="G325" s="313"/>
      <c r="H325" s="313"/>
      <c r="N325" s="313"/>
    </row>
    <row r="326" spans="1:14" s="315" customFormat="1" x14ac:dyDescent="0.25">
      <c r="A326" s="315" t="s">
        <v>1341</v>
      </c>
      <c r="B326" s="333" t="s">
        <v>1054</v>
      </c>
      <c r="C326" s="333" t="s">
        <v>466</v>
      </c>
      <c r="G326" s="313"/>
      <c r="H326" s="313"/>
      <c r="N326" s="313"/>
    </row>
    <row r="327" spans="1:14" s="315" customFormat="1" x14ac:dyDescent="0.25">
      <c r="A327" s="315" t="s">
        <v>1342</v>
      </c>
      <c r="B327" s="333" t="s">
        <v>1588</v>
      </c>
      <c r="C327" s="333" t="s">
        <v>466</v>
      </c>
      <c r="G327" s="313"/>
      <c r="H327" s="313"/>
      <c r="N327" s="313"/>
    </row>
    <row r="328" spans="1:14" s="315" customFormat="1" x14ac:dyDescent="0.25">
      <c r="A328" s="315" t="s">
        <v>1343</v>
      </c>
      <c r="B328" s="333" t="s">
        <v>1589</v>
      </c>
      <c r="C328" s="333" t="s">
        <v>466</v>
      </c>
      <c r="G328" s="313"/>
      <c r="H328" s="313"/>
      <c r="N328" s="313"/>
    </row>
    <row r="329" spans="1:14" s="315" customFormat="1" x14ac:dyDescent="0.25">
      <c r="A329" s="315" t="s">
        <v>1344</v>
      </c>
      <c r="B329" s="333" t="s">
        <v>1590</v>
      </c>
      <c r="C329" s="333" t="s">
        <v>466</v>
      </c>
      <c r="G329" s="313"/>
      <c r="H329" s="313"/>
      <c r="N329" s="313"/>
    </row>
    <row r="330" spans="1:14" s="315" customFormat="1" x14ac:dyDescent="0.25">
      <c r="A330" s="315" t="s">
        <v>1345</v>
      </c>
      <c r="B330" s="361" t="s">
        <v>1591</v>
      </c>
      <c r="C330" s="333" t="s">
        <v>466</v>
      </c>
      <c r="G330" s="313"/>
      <c r="H330" s="313"/>
      <c r="N330" s="313"/>
    </row>
    <row r="331" spans="1:14" s="315" customFormat="1" x14ac:dyDescent="0.25">
      <c r="A331" s="315" t="s">
        <v>1346</v>
      </c>
      <c r="B331" s="361" t="s">
        <v>1591</v>
      </c>
      <c r="C331" s="333" t="s">
        <v>466</v>
      </c>
      <c r="G331" s="313"/>
      <c r="H331" s="313"/>
      <c r="N331" s="313"/>
    </row>
    <row r="332" spans="1:14" s="315" customFormat="1" x14ac:dyDescent="0.25">
      <c r="A332" s="315" t="s">
        <v>1347</v>
      </c>
      <c r="B332" s="361" t="s">
        <v>1591</v>
      </c>
      <c r="C332" s="333" t="s">
        <v>466</v>
      </c>
      <c r="G332" s="313"/>
      <c r="H332" s="313"/>
      <c r="N332" s="313"/>
    </row>
    <row r="333" spans="1:14" s="315" customFormat="1" x14ac:dyDescent="0.25">
      <c r="A333" s="315" t="s">
        <v>1348</v>
      </c>
      <c r="B333" s="361" t="s">
        <v>1591</v>
      </c>
      <c r="C333" s="333" t="s">
        <v>466</v>
      </c>
      <c r="G333" s="313"/>
      <c r="H333" s="313"/>
      <c r="N333" s="313"/>
    </row>
    <row r="334" spans="1:14" s="315" customFormat="1" x14ac:dyDescent="0.25">
      <c r="A334" s="315" t="s">
        <v>1349</v>
      </c>
      <c r="B334" s="361" t="s">
        <v>1591</v>
      </c>
      <c r="C334" s="333" t="s">
        <v>466</v>
      </c>
      <c r="G334" s="313"/>
      <c r="H334" s="313"/>
      <c r="N334" s="313"/>
    </row>
    <row r="335" spans="1:14" s="315" customFormat="1" x14ac:dyDescent="0.25">
      <c r="A335" s="315" t="s">
        <v>1350</v>
      </c>
      <c r="B335" s="361" t="s">
        <v>1591</v>
      </c>
      <c r="C335" s="333" t="s">
        <v>466</v>
      </c>
      <c r="G335" s="313"/>
      <c r="H335" s="313"/>
      <c r="N335" s="313"/>
    </row>
    <row r="336" spans="1:14" s="315" customFormat="1" x14ac:dyDescent="0.25">
      <c r="A336" s="315" t="s">
        <v>1351</v>
      </c>
      <c r="B336" s="361" t="s">
        <v>1591</v>
      </c>
      <c r="C336" s="333" t="s">
        <v>466</v>
      </c>
      <c r="G336" s="313"/>
      <c r="H336" s="313"/>
      <c r="N336" s="313"/>
    </row>
    <row r="337" spans="1:14" s="315" customFormat="1" x14ac:dyDescent="0.25">
      <c r="A337" s="315" t="s">
        <v>1352</v>
      </c>
      <c r="B337" s="361" t="s">
        <v>1591</v>
      </c>
      <c r="C337" s="333" t="s">
        <v>466</v>
      </c>
      <c r="G337" s="313"/>
      <c r="H337" s="313"/>
      <c r="N337" s="313"/>
    </row>
    <row r="338" spans="1:14" s="315" customFormat="1" x14ac:dyDescent="0.25">
      <c r="A338" s="315" t="s">
        <v>1353</v>
      </c>
      <c r="B338" s="361" t="s">
        <v>1591</v>
      </c>
      <c r="C338" s="333" t="s">
        <v>466</v>
      </c>
      <c r="G338" s="313"/>
      <c r="H338" s="313"/>
      <c r="N338" s="313"/>
    </row>
    <row r="339" spans="1:14" s="315" customFormat="1" x14ac:dyDescent="0.25">
      <c r="A339" s="315" t="s">
        <v>1354</v>
      </c>
      <c r="B339" s="361" t="s">
        <v>1591</v>
      </c>
      <c r="C339" s="333" t="s">
        <v>466</v>
      </c>
      <c r="G339" s="313"/>
      <c r="H339" s="313"/>
      <c r="N339" s="313"/>
    </row>
    <row r="340" spans="1:14" s="315" customFormat="1" x14ac:dyDescent="0.25">
      <c r="A340" s="315" t="s">
        <v>1355</v>
      </c>
      <c r="B340" s="361" t="s">
        <v>1591</v>
      </c>
      <c r="C340" s="333" t="s">
        <v>466</v>
      </c>
      <c r="G340" s="313"/>
      <c r="H340" s="313"/>
      <c r="N340" s="313"/>
    </row>
    <row r="341" spans="1:14" s="315" customFormat="1" x14ac:dyDescent="0.25">
      <c r="A341" s="315" t="s">
        <v>1356</v>
      </c>
      <c r="B341" s="361" t="s">
        <v>1591</v>
      </c>
      <c r="C341" s="333" t="s">
        <v>466</v>
      </c>
      <c r="G341" s="313"/>
      <c r="H341" s="313"/>
      <c r="N341" s="313"/>
    </row>
    <row r="342" spans="1:14" s="315" customFormat="1" x14ac:dyDescent="0.25">
      <c r="A342" s="315" t="s">
        <v>1357</v>
      </c>
      <c r="B342" s="361" t="s">
        <v>1591</v>
      </c>
      <c r="C342" s="333" t="s">
        <v>466</v>
      </c>
      <c r="G342" s="313"/>
      <c r="H342" s="313"/>
      <c r="N342" s="313"/>
    </row>
    <row r="343" spans="1:14" s="315" customFormat="1" x14ac:dyDescent="0.25">
      <c r="A343" s="315" t="s">
        <v>1358</v>
      </c>
      <c r="B343" s="361" t="s">
        <v>1591</v>
      </c>
      <c r="C343" s="333" t="s">
        <v>466</v>
      </c>
      <c r="G343" s="313"/>
      <c r="H343" s="313"/>
      <c r="N343" s="313"/>
    </row>
    <row r="344" spans="1:14" s="315" customFormat="1" x14ac:dyDescent="0.25">
      <c r="A344" s="315" t="s">
        <v>1359</v>
      </c>
      <c r="B344" s="361" t="s">
        <v>1591</v>
      </c>
      <c r="C344" s="333" t="s">
        <v>466</v>
      </c>
      <c r="G344" s="313"/>
      <c r="H344" s="313"/>
      <c r="N344" s="313"/>
    </row>
    <row r="345" spans="1:14" s="315" customFormat="1" x14ac:dyDescent="0.25">
      <c r="A345" s="315" t="s">
        <v>1360</v>
      </c>
      <c r="B345" s="361" t="s">
        <v>1591</v>
      </c>
      <c r="C345" s="333" t="s">
        <v>466</v>
      </c>
      <c r="G345" s="313"/>
      <c r="H345" s="313"/>
      <c r="N345" s="313"/>
    </row>
    <row r="346" spans="1:14" s="315" customFormat="1" x14ac:dyDescent="0.25">
      <c r="A346" s="315" t="s">
        <v>1361</v>
      </c>
      <c r="B346" s="361" t="s">
        <v>1591</v>
      </c>
      <c r="C346" s="333" t="s">
        <v>466</v>
      </c>
      <c r="G346" s="313"/>
      <c r="H346" s="313"/>
      <c r="N346" s="313"/>
    </row>
    <row r="347" spans="1:14" s="315" customFormat="1" x14ac:dyDescent="0.25">
      <c r="A347" s="315" t="s">
        <v>1362</v>
      </c>
      <c r="B347" s="361" t="s">
        <v>1591</v>
      </c>
      <c r="C347" s="333" t="s">
        <v>466</v>
      </c>
      <c r="G347" s="313"/>
      <c r="H347" s="313"/>
      <c r="N347" s="313"/>
    </row>
    <row r="348" spans="1:14" s="315" customFormat="1" x14ac:dyDescent="0.25">
      <c r="A348" s="315" t="s">
        <v>1363</v>
      </c>
      <c r="B348" s="361" t="s">
        <v>1591</v>
      </c>
      <c r="C348" s="333" t="s">
        <v>466</v>
      </c>
      <c r="G348" s="313"/>
      <c r="H348" s="313"/>
      <c r="N348" s="313"/>
    </row>
    <row r="349" spans="1:14" s="315" customFormat="1" x14ac:dyDescent="0.25">
      <c r="A349" s="315" t="s">
        <v>1364</v>
      </c>
      <c r="B349" s="361" t="s">
        <v>1591</v>
      </c>
      <c r="C349" s="333" t="s">
        <v>466</v>
      </c>
      <c r="G349" s="313"/>
      <c r="H349" s="313"/>
      <c r="N349" s="313"/>
    </row>
    <row r="350" spans="1:14" s="315" customFormat="1" x14ac:dyDescent="0.25">
      <c r="A350" s="315" t="s">
        <v>1365</v>
      </c>
      <c r="B350" s="361" t="s">
        <v>1591</v>
      </c>
      <c r="C350" s="333" t="s">
        <v>466</v>
      </c>
      <c r="G350" s="313"/>
      <c r="H350" s="313"/>
      <c r="N350" s="313"/>
    </row>
    <row r="351" spans="1:14" s="315" customFormat="1" x14ac:dyDescent="0.25">
      <c r="A351" s="315" t="s">
        <v>1366</v>
      </c>
      <c r="B351" s="361" t="s">
        <v>1591</v>
      </c>
      <c r="C351" s="333" t="s">
        <v>466</v>
      </c>
      <c r="G351" s="313"/>
      <c r="H351" s="313"/>
      <c r="N351" s="313"/>
    </row>
    <row r="352" spans="1:14" s="315" customFormat="1" x14ac:dyDescent="0.25">
      <c r="A352" s="315" t="s">
        <v>1367</v>
      </c>
      <c r="B352" s="361" t="s">
        <v>1591</v>
      </c>
      <c r="C352" s="333" t="s">
        <v>466</v>
      </c>
      <c r="G352" s="313"/>
      <c r="H352" s="313"/>
      <c r="N352" s="313"/>
    </row>
    <row r="353" spans="1:14" s="315" customFormat="1" x14ac:dyDescent="0.25">
      <c r="A353" s="315" t="s">
        <v>1368</v>
      </c>
      <c r="B353" s="361" t="s">
        <v>1591</v>
      </c>
      <c r="C353" s="333" t="s">
        <v>466</v>
      </c>
      <c r="G353" s="313"/>
      <c r="H353" s="313"/>
      <c r="N353" s="313"/>
    </row>
    <row r="354" spans="1:14" s="315" customFormat="1" x14ac:dyDescent="0.25">
      <c r="A354" s="315" t="s">
        <v>1369</v>
      </c>
      <c r="B354" s="361" t="s">
        <v>1591</v>
      </c>
      <c r="C354" s="333" t="s">
        <v>466</v>
      </c>
      <c r="G354" s="313"/>
      <c r="H354" s="313"/>
      <c r="N354" s="313"/>
    </row>
    <row r="355" spans="1:14" s="315" customFormat="1" x14ac:dyDescent="0.25">
      <c r="A355" s="315" t="s">
        <v>1370</v>
      </c>
      <c r="B355" s="361" t="s">
        <v>1591</v>
      </c>
      <c r="C355" s="333" t="s">
        <v>466</v>
      </c>
      <c r="G355" s="313"/>
      <c r="H355" s="313"/>
      <c r="N355" s="313"/>
    </row>
    <row r="356" spans="1:14" s="315" customFormat="1" x14ac:dyDescent="0.25">
      <c r="A356" s="315" t="s">
        <v>1371</v>
      </c>
      <c r="B356" s="361" t="s">
        <v>1591</v>
      </c>
      <c r="C356" s="333" t="s">
        <v>466</v>
      </c>
      <c r="G356" s="313"/>
      <c r="H356" s="313"/>
      <c r="N356" s="313"/>
    </row>
    <row r="357" spans="1:14" s="315" customFormat="1" x14ac:dyDescent="0.25">
      <c r="A357" s="315" t="s">
        <v>1372</v>
      </c>
      <c r="B357" s="361" t="s">
        <v>1591</v>
      </c>
      <c r="C357" s="333" t="s">
        <v>466</v>
      </c>
      <c r="G357" s="313"/>
      <c r="H357" s="313"/>
      <c r="N357" s="313"/>
    </row>
    <row r="358" spans="1:14" s="315" customFormat="1" x14ac:dyDescent="0.25">
      <c r="A358" s="315" t="s">
        <v>1373</v>
      </c>
      <c r="B358" s="361" t="s">
        <v>1591</v>
      </c>
      <c r="C358" s="333" t="s">
        <v>466</v>
      </c>
      <c r="G358" s="313"/>
      <c r="H358" s="313"/>
      <c r="N358" s="313"/>
    </row>
    <row r="359" spans="1:14" s="315" customFormat="1" x14ac:dyDescent="0.25">
      <c r="A359" s="315" t="s">
        <v>1374</v>
      </c>
      <c r="B359" s="361" t="s">
        <v>1591</v>
      </c>
      <c r="C359" s="333" t="s">
        <v>466</v>
      </c>
      <c r="G359" s="313"/>
      <c r="H359" s="313"/>
      <c r="N359" s="313"/>
    </row>
    <row r="360" spans="1:14" s="315" customFormat="1" x14ac:dyDescent="0.25">
      <c r="A360" s="315" t="s">
        <v>1375</v>
      </c>
      <c r="B360" s="361" t="s">
        <v>1591</v>
      </c>
      <c r="C360" s="333" t="s">
        <v>466</v>
      </c>
      <c r="G360" s="313"/>
      <c r="H360" s="313"/>
      <c r="N360" s="313"/>
    </row>
    <row r="361" spans="1:14" s="315" customFormat="1" x14ac:dyDescent="0.25">
      <c r="A361" s="315" t="s">
        <v>1376</v>
      </c>
      <c r="B361" s="361" t="s">
        <v>1591</v>
      </c>
      <c r="C361" s="333" t="s">
        <v>466</v>
      </c>
      <c r="G361" s="313"/>
      <c r="H361" s="313"/>
      <c r="N361" s="313"/>
    </row>
    <row r="362" spans="1:14" s="315" customFormat="1" x14ac:dyDescent="0.25">
      <c r="A362" s="315" t="s">
        <v>1377</v>
      </c>
      <c r="B362" s="361" t="s">
        <v>1591</v>
      </c>
      <c r="C362" s="333" t="s">
        <v>466</v>
      </c>
      <c r="G362" s="313"/>
      <c r="H362" s="313"/>
      <c r="N362" s="313"/>
    </row>
    <row r="363" spans="1:14" s="315" customFormat="1" x14ac:dyDescent="0.25">
      <c r="A363" s="315" t="s">
        <v>1378</v>
      </c>
      <c r="B363" s="361" t="s">
        <v>1591</v>
      </c>
      <c r="C363" s="333" t="s">
        <v>466</v>
      </c>
      <c r="G363" s="313"/>
      <c r="H363" s="313"/>
      <c r="N363" s="313"/>
    </row>
    <row r="364" spans="1:14" s="315" customFormat="1" x14ac:dyDescent="0.25">
      <c r="A364" s="315" t="s">
        <v>1379</v>
      </c>
      <c r="B364" s="361" t="s">
        <v>1591</v>
      </c>
      <c r="C364" s="333" t="s">
        <v>466</v>
      </c>
      <c r="G364" s="313"/>
      <c r="H364" s="313"/>
      <c r="N364" s="313"/>
    </row>
    <row r="365" spans="1:14" s="315" customFormat="1" x14ac:dyDescent="0.25">
      <c r="A365" s="315" t="s">
        <v>1380</v>
      </c>
      <c r="B365" s="361" t="s">
        <v>1591</v>
      </c>
      <c r="C365" s="333" t="s">
        <v>466</v>
      </c>
      <c r="G365" s="313"/>
      <c r="H365" s="313"/>
      <c r="N365" s="313"/>
    </row>
    <row r="366" spans="1:14" s="315" customFormat="1" x14ac:dyDescent="0.25">
      <c r="G366" s="313"/>
      <c r="H366" s="313"/>
      <c r="N366" s="313"/>
    </row>
    <row r="367" spans="1:14" s="315" customFormat="1" x14ac:dyDescent="0.25">
      <c r="G367" s="313"/>
      <c r="H367" s="313"/>
      <c r="N367" s="313"/>
    </row>
  </sheetData>
  <mergeCells count="1">
    <mergeCell ref="A286:G287"/>
  </mergeCells>
  <hyperlinks>
    <hyperlink ref="B6" location="'A. HTT General'!B13" display="1. Basic Facts"/>
    <hyperlink ref="B7" location="'A. HTT General'!B26" display="2. Regulatory Summary"/>
    <hyperlink ref="B8" location="'A. HTT General'!B36" display="3. General Cover Pool / Covered Bond Information"/>
    <hyperlink ref="B9" location="'A. HTT General'!B283" display="4. References to Capital Requirements Regulation (CRR) 129(7)"/>
    <hyperlink ref="B11" location="'A. HTT General'!B317" display="6. Other relevant information"/>
    <hyperlink ref="C288" location="'A. HTT General'!A24" display="'A. HTT General'!A24"/>
    <hyperlink ref="C289" location="'A. HTT General'!A25" display="'A. HTT General'!A25"/>
    <hyperlink ref="C290" location="'B1. HTT Mortgage Assets'!B31" display="'B1. HTT Mortgage Assets'!B31"/>
    <hyperlink ref="C291" location="'A. HTT General'!A28" display="'A. HTT General'!A28"/>
    <hyperlink ref="C295" location="'A. HTT General'!B93" display="'A. HTT General'!B93"/>
    <hyperlink ref="C296" location="'A. HTT General'!B76" display="'A. HTT General'!B76"/>
    <hyperlink ref="C298" location="'A. HTT General'!B35" display="'A. HTT General'!B35"/>
    <hyperlink ref="C299" location="'A. HTT General'!B47" display="'A. HTT General'!B47"/>
    <hyperlink ref="C300" location="'B1. HTT Mortgage Assets'!B104" display="'B1. HTT Mortgage Assets'!B104"/>
    <hyperlink ref="C312" location="'A. HTT General'!B99" display="'A. HTT General'!B99"/>
    <hyperlink ref="B27" r:id="rId1" display="UCITS Compliance"/>
    <hyperlink ref="B28" r:id="rId2" display="CRR Compliance"/>
    <hyperlink ref="B29" r:id="rId3"/>
    <hyperlink ref="B10" location="'A. HTT General'!B309" display="5. References to Capital Requirements Regulation (CRR) 129(1)"/>
    <hyperlink ref="C294" location="'A. HTT General'!B59" display="'A. HTT General'!B59"/>
    <hyperlink ref="D292" location="'B1. HTT Mortgage Assets'!B165" display="'B1. HTT Mortgage Assets'!B165"/>
    <hyperlink ref="C292" location="'B1. HTT Mortgage Assets'!B107" display="'B1. HTT Mortgage Assets'!B107"/>
    <hyperlink ref="C293" location="'B1. HTT Mortgage Assets'!B84" display="'B1. HTT Mortgage Assets'!B84"/>
    <hyperlink ref="D293" location="'A. HTT General'!B93" display="'A. HTT General'!B93"/>
    <hyperlink ref="C16" r:id="rId4" display="www.brf.com"/>
    <hyperlink ref="C29" r:id="rId5"/>
    <hyperlink ref="C229" r:id="rId6"/>
    <hyperlink ref="C297" location="'C. HTT Harmonised Glossary'!B17" display="17 for Harmonised Glossary"/>
    <hyperlink ref="C18" r:id="rId7"/>
  </hyperlinks>
  <printOptions horizontalCentered="1"/>
  <pageMargins left="0.19685039370078741" right="0.19685039370078741" top="0.74803149606299213" bottom="0.74803149606299213" header="0.31496062992125984" footer="0.31496062992125984"/>
  <pageSetup paperSize="9" scale="45" fitToWidth="0" fitToHeight="0" orientation="portrait" r:id="rId8"/>
  <headerFooter>
    <oddHeader>&amp;R&amp;G</oddHeader>
  </headerFooter>
  <rowBreaks count="3" manualBreakCount="3">
    <brk id="110" max="6" man="1"/>
    <brk id="215" max="6" man="1"/>
    <brk id="318" max="6" man="1"/>
  </rowBreaks>
  <legacyDrawingHF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tabColor rgb="FFE36E00"/>
  </sheetPr>
  <dimension ref="A1:I404"/>
  <sheetViews>
    <sheetView zoomScale="70" zoomScaleNormal="70" zoomScaleSheetLayoutView="55" zoomScalePageLayoutView="80" workbookViewId="0">
      <selection activeCell="M37" activeCellId="1" sqref="M15 M37"/>
    </sheetView>
  </sheetViews>
  <sheetFormatPr defaultColWidth="8.85546875" defaultRowHeight="15" x14ac:dyDescent="0.25"/>
  <cols>
    <col min="1" max="1" width="13.85546875" style="315" customWidth="1"/>
    <col min="2" max="2" width="60.85546875" style="315" customWidth="1"/>
    <col min="3" max="4" width="29.7109375" style="315" customWidth="1"/>
    <col min="5" max="5" width="29.7109375" style="315" hidden="1" customWidth="1"/>
    <col min="6" max="6" width="29.7109375" style="315" customWidth="1"/>
    <col min="7" max="7" width="29.7109375" style="313" customWidth="1"/>
    <col min="8" max="16384" width="8.85546875" style="348"/>
  </cols>
  <sheetData>
    <row r="1" spans="1:7" ht="31.5" x14ac:dyDescent="0.5">
      <c r="A1" s="312" t="s">
        <v>667</v>
      </c>
      <c r="B1" s="312"/>
      <c r="C1" s="313"/>
      <c r="D1" s="313"/>
      <c r="E1" s="313"/>
      <c r="F1" s="402" t="s">
        <v>1557</v>
      </c>
    </row>
    <row r="2" spans="1:7" ht="15.75" thickBot="1" x14ac:dyDescent="0.3">
      <c r="A2" s="313"/>
      <c r="B2" s="313"/>
      <c r="C2" s="313"/>
      <c r="D2" s="313"/>
      <c r="E2" s="313"/>
      <c r="F2" s="313"/>
    </row>
    <row r="3" spans="1:7" ht="19.5" thickBot="1" x14ac:dyDescent="0.3">
      <c r="A3" s="316"/>
      <c r="B3" s="317" t="s">
        <v>430</v>
      </c>
      <c r="C3" s="318" t="s">
        <v>80</v>
      </c>
      <c r="D3" s="316"/>
      <c r="E3" s="316"/>
      <c r="F3" s="316"/>
      <c r="G3" s="316"/>
    </row>
    <row r="4" spans="1:7" ht="15.75" thickBot="1" x14ac:dyDescent="0.3"/>
    <row r="5" spans="1:7" ht="18.75" x14ac:dyDescent="0.25">
      <c r="A5" s="319"/>
      <c r="B5" s="320" t="s">
        <v>668</v>
      </c>
      <c r="C5" s="319"/>
      <c r="E5" s="321"/>
      <c r="F5" s="321"/>
    </row>
    <row r="6" spans="1:7" x14ac:dyDescent="0.25">
      <c r="B6" s="323" t="s">
        <v>669</v>
      </c>
    </row>
    <row r="7" spans="1:7" x14ac:dyDescent="0.25">
      <c r="B7" s="324" t="s">
        <v>670</v>
      </c>
    </row>
    <row r="8" spans="1:7" ht="15.75" thickBot="1" x14ac:dyDescent="0.3">
      <c r="B8" s="325" t="s">
        <v>671</v>
      </c>
    </row>
    <row r="9" spans="1:7" x14ac:dyDescent="0.25">
      <c r="B9" s="326"/>
    </row>
    <row r="10" spans="1:7" ht="37.5" x14ac:dyDescent="0.25">
      <c r="A10" s="327" t="s">
        <v>439</v>
      </c>
      <c r="B10" s="327" t="s">
        <v>669</v>
      </c>
      <c r="C10" s="328"/>
      <c r="D10" s="328"/>
      <c r="E10" s="328"/>
      <c r="F10" s="328"/>
      <c r="G10" s="329"/>
    </row>
    <row r="11" spans="1:7" ht="15" customHeight="1" x14ac:dyDescent="0.25">
      <c r="A11" s="337"/>
      <c r="B11" s="338" t="s">
        <v>672</v>
      </c>
      <c r="C11" s="337" t="s">
        <v>457</v>
      </c>
      <c r="D11" s="337"/>
      <c r="E11" s="337"/>
      <c r="F11" s="340" t="s">
        <v>673</v>
      </c>
      <c r="G11" s="340"/>
    </row>
    <row r="12" spans="1:7" x14ac:dyDescent="0.25">
      <c r="A12" s="315" t="s">
        <v>674</v>
      </c>
      <c r="B12" s="315" t="s">
        <v>675</v>
      </c>
      <c r="C12" s="341">
        <v>249275.9969347</v>
      </c>
      <c r="F12" s="384">
        <v>0.86432549824094906</v>
      </c>
    </row>
    <row r="13" spans="1:7" x14ac:dyDescent="0.25">
      <c r="A13" s="315" t="s">
        <v>676</v>
      </c>
      <c r="B13" s="315" t="s">
        <v>677</v>
      </c>
      <c r="C13" s="341">
        <v>39129.236327559993</v>
      </c>
      <c r="F13" s="384">
        <v>0.13567450175905096</v>
      </c>
    </row>
    <row r="14" spans="1:7" x14ac:dyDescent="0.25">
      <c r="A14" s="315" t="s">
        <v>678</v>
      </c>
      <c r="B14" s="315" t="s">
        <v>9</v>
      </c>
      <c r="C14" s="341">
        <v>0</v>
      </c>
      <c r="F14" s="384">
        <v>0</v>
      </c>
    </row>
    <row r="15" spans="1:7" x14ac:dyDescent="0.25">
      <c r="A15" s="315" t="s">
        <v>679</v>
      </c>
      <c r="B15" s="366" t="s">
        <v>10</v>
      </c>
      <c r="C15" s="341">
        <v>288405.23326225998</v>
      </c>
      <c r="F15" s="343">
        <v>1</v>
      </c>
    </row>
    <row r="16" spans="1:7" x14ac:dyDescent="0.25">
      <c r="A16" s="315" t="s">
        <v>680</v>
      </c>
      <c r="B16" s="315" t="s">
        <v>688</v>
      </c>
      <c r="C16" s="341">
        <v>14219.031751999999</v>
      </c>
    </row>
    <row r="17" spans="1:7" x14ac:dyDescent="0.25">
      <c r="A17" s="315" t="s">
        <v>681</v>
      </c>
      <c r="B17" s="315" t="s">
        <v>696</v>
      </c>
      <c r="C17" s="341">
        <v>81.743778360000007</v>
      </c>
      <c r="D17" s="348"/>
      <c r="E17" s="348"/>
      <c r="F17" s="348"/>
      <c r="G17" s="348"/>
    </row>
    <row r="18" spans="1:7" x14ac:dyDescent="0.25">
      <c r="A18" s="315" t="s">
        <v>683</v>
      </c>
      <c r="B18" s="315" t="s">
        <v>682</v>
      </c>
      <c r="C18" s="341">
        <v>157913.29399099998</v>
      </c>
      <c r="F18" s="344"/>
    </row>
    <row r="19" spans="1:7" x14ac:dyDescent="0.25">
      <c r="A19" s="315" t="s">
        <v>685</v>
      </c>
      <c r="B19" s="315" t="s">
        <v>684</v>
      </c>
      <c r="C19" s="341">
        <v>7712.9023587000001</v>
      </c>
      <c r="F19" s="344"/>
    </row>
    <row r="20" spans="1:7" x14ac:dyDescent="0.25">
      <c r="A20" s="315" t="s">
        <v>687</v>
      </c>
      <c r="B20" s="315" t="s">
        <v>686</v>
      </c>
      <c r="C20" s="341">
        <v>27256.215842999998</v>
      </c>
      <c r="F20" s="344"/>
    </row>
    <row r="21" spans="1:7" x14ac:dyDescent="0.25">
      <c r="A21" s="315" t="s">
        <v>689</v>
      </c>
      <c r="B21" s="315" t="s">
        <v>690</v>
      </c>
      <c r="C21" s="341">
        <v>42174.552990000004</v>
      </c>
      <c r="F21" s="344"/>
    </row>
    <row r="22" spans="1:7" x14ac:dyDescent="0.25">
      <c r="A22" s="315" t="s">
        <v>691</v>
      </c>
      <c r="B22" s="315" t="s">
        <v>692</v>
      </c>
      <c r="C22" s="341">
        <v>1710.1503435999998</v>
      </c>
      <c r="F22" s="344"/>
    </row>
    <row r="23" spans="1:7" x14ac:dyDescent="0.25">
      <c r="A23" s="315" t="s">
        <v>693</v>
      </c>
      <c r="B23" s="315" t="s">
        <v>694</v>
      </c>
      <c r="C23" s="341">
        <v>33063.787683999995</v>
      </c>
      <c r="F23" s="344"/>
    </row>
    <row r="24" spans="1:7" x14ac:dyDescent="0.25">
      <c r="A24" s="315" t="s">
        <v>695</v>
      </c>
      <c r="B24" s="315" t="s">
        <v>698</v>
      </c>
      <c r="C24" s="341">
        <v>4172.8980694000002</v>
      </c>
      <c r="F24" s="344"/>
    </row>
    <row r="25" spans="1:7" x14ac:dyDescent="0.25">
      <c r="A25" s="315" t="s">
        <v>697</v>
      </c>
      <c r="B25" s="315" t="s">
        <v>700</v>
      </c>
      <c r="C25" s="341">
        <v>100.65645219999999</v>
      </c>
      <c r="F25" s="344"/>
    </row>
    <row r="26" spans="1:7" x14ac:dyDescent="0.25">
      <c r="A26" s="315" t="s">
        <v>699</v>
      </c>
      <c r="D26" s="348"/>
      <c r="E26" s="348"/>
      <c r="F26" s="344"/>
    </row>
    <row r="27" spans="1:7" ht="15" customHeight="1" x14ac:dyDescent="0.25">
      <c r="A27" s="337"/>
      <c r="B27" s="338" t="s">
        <v>701</v>
      </c>
      <c r="C27" s="337" t="s">
        <v>702</v>
      </c>
      <c r="D27" s="337" t="s">
        <v>703</v>
      </c>
      <c r="E27" s="339"/>
      <c r="F27" s="337" t="s">
        <v>704</v>
      </c>
      <c r="G27" s="340"/>
    </row>
    <row r="28" spans="1:7" x14ac:dyDescent="0.25">
      <c r="A28" s="315" t="s">
        <v>705</v>
      </c>
      <c r="B28" s="315" t="s">
        <v>706</v>
      </c>
      <c r="C28" s="341">
        <v>141392</v>
      </c>
      <c r="D28" s="341">
        <v>2837</v>
      </c>
      <c r="E28" s="341"/>
      <c r="F28" s="341">
        <v>144229</v>
      </c>
    </row>
    <row r="29" spans="1:7" x14ac:dyDescent="0.25">
      <c r="A29" s="315" t="s">
        <v>1382</v>
      </c>
      <c r="B29" s="333" t="s">
        <v>1592</v>
      </c>
      <c r="C29" s="315" t="s">
        <v>466</v>
      </c>
      <c r="D29" s="341"/>
      <c r="E29" s="341"/>
      <c r="F29" s="341"/>
    </row>
    <row r="30" spans="1:7" x14ac:dyDescent="0.25">
      <c r="A30" s="315" t="s">
        <v>1383</v>
      </c>
      <c r="B30" s="333" t="s">
        <v>1593</v>
      </c>
      <c r="C30" s="315" t="s">
        <v>466</v>
      </c>
      <c r="D30" s="341"/>
      <c r="E30" s="341"/>
      <c r="F30" s="341"/>
    </row>
    <row r="31" spans="1:7" x14ac:dyDescent="0.25">
      <c r="A31" s="315" t="s">
        <v>1384</v>
      </c>
      <c r="C31" s="341"/>
      <c r="D31" s="341"/>
      <c r="E31" s="341"/>
      <c r="F31" s="341"/>
    </row>
    <row r="32" spans="1:7" x14ac:dyDescent="0.25">
      <c r="A32" s="315" t="s">
        <v>1385</v>
      </c>
      <c r="C32" s="341"/>
      <c r="D32" s="341"/>
      <c r="E32" s="341"/>
      <c r="F32" s="341"/>
    </row>
    <row r="33" spans="1:7" x14ac:dyDescent="0.25">
      <c r="A33" s="315" t="s">
        <v>1386</v>
      </c>
      <c r="C33" s="341"/>
      <c r="D33" s="341"/>
      <c r="E33" s="341"/>
      <c r="F33" s="341"/>
    </row>
    <row r="34" spans="1:7" x14ac:dyDescent="0.25">
      <c r="A34" s="315" t="s">
        <v>1387</v>
      </c>
      <c r="C34" s="341"/>
      <c r="D34" s="341"/>
      <c r="E34" s="341"/>
      <c r="F34" s="341"/>
    </row>
    <row r="35" spans="1:7" ht="15" customHeight="1" x14ac:dyDescent="0.25">
      <c r="A35" s="337"/>
      <c r="B35" s="338" t="s">
        <v>707</v>
      </c>
      <c r="C35" s="337" t="s">
        <v>708</v>
      </c>
      <c r="D35" s="337" t="s">
        <v>709</v>
      </c>
      <c r="E35" s="339"/>
      <c r="F35" s="340" t="s">
        <v>673</v>
      </c>
      <c r="G35" s="340"/>
    </row>
    <row r="36" spans="1:7" x14ac:dyDescent="0.25">
      <c r="A36" s="315" t="s">
        <v>710</v>
      </c>
      <c r="B36" s="315" t="s">
        <v>711</v>
      </c>
      <c r="C36" s="343">
        <v>2.9519867772618502E-2</v>
      </c>
      <c r="D36" s="343">
        <v>9.2608276703006254E-2</v>
      </c>
      <c r="F36" s="343">
        <v>1.5399640928711203E-2</v>
      </c>
    </row>
    <row r="37" spans="1:7" x14ac:dyDescent="0.25">
      <c r="A37" s="315" t="s">
        <v>1388</v>
      </c>
      <c r="C37" s="343"/>
      <c r="D37" s="343"/>
      <c r="F37" s="343"/>
    </row>
    <row r="38" spans="1:7" x14ac:dyDescent="0.25">
      <c r="A38" s="315" t="s">
        <v>1389</v>
      </c>
      <c r="C38" s="343"/>
      <c r="D38" s="343"/>
      <c r="F38" s="343"/>
    </row>
    <row r="39" spans="1:7" x14ac:dyDescent="0.25">
      <c r="A39" s="315" t="s">
        <v>1390</v>
      </c>
      <c r="C39" s="343"/>
      <c r="D39" s="343"/>
      <c r="F39" s="343"/>
    </row>
    <row r="40" spans="1:7" x14ac:dyDescent="0.25">
      <c r="A40" s="315" t="s">
        <v>1391</v>
      </c>
      <c r="C40" s="343"/>
      <c r="D40" s="343"/>
      <c r="F40" s="343"/>
    </row>
    <row r="41" spans="1:7" x14ac:dyDescent="0.25">
      <c r="A41" s="315" t="s">
        <v>1392</v>
      </c>
      <c r="C41" s="343"/>
      <c r="D41" s="343"/>
      <c r="F41" s="343"/>
    </row>
    <row r="42" spans="1:7" x14ac:dyDescent="0.25">
      <c r="A42" s="315" t="s">
        <v>1393</v>
      </c>
      <c r="C42" s="343"/>
      <c r="D42" s="343"/>
      <c r="F42" s="343"/>
    </row>
    <row r="43" spans="1:7" ht="15" customHeight="1" x14ac:dyDescent="0.25">
      <c r="A43" s="337"/>
      <c r="B43" s="338" t="s">
        <v>712</v>
      </c>
      <c r="C43" s="337" t="s">
        <v>708</v>
      </c>
      <c r="D43" s="337" t="s">
        <v>709</v>
      </c>
      <c r="E43" s="339"/>
      <c r="F43" s="340" t="s">
        <v>673</v>
      </c>
      <c r="G43" s="340"/>
    </row>
    <row r="44" spans="1:7" x14ac:dyDescent="0.25">
      <c r="A44" s="315" t="s">
        <v>713</v>
      </c>
      <c r="B44" s="367" t="s">
        <v>714</v>
      </c>
      <c r="C44" s="368">
        <v>0.99999999999963884</v>
      </c>
      <c r="D44" s="368">
        <v>1.000000000011245</v>
      </c>
      <c r="F44" s="368">
        <v>1.0000000000012137</v>
      </c>
      <c r="G44" s="315"/>
    </row>
    <row r="45" spans="1:7" x14ac:dyDescent="0.25">
      <c r="A45" s="315" t="s">
        <v>715</v>
      </c>
      <c r="B45" s="315" t="s">
        <v>716</v>
      </c>
      <c r="C45" s="343">
        <v>0</v>
      </c>
      <c r="D45" s="343">
        <v>0</v>
      </c>
      <c r="F45" s="343">
        <v>0</v>
      </c>
      <c r="G45" s="315"/>
    </row>
    <row r="46" spans="1:7" x14ac:dyDescent="0.25">
      <c r="A46" s="315" t="s">
        <v>717</v>
      </c>
      <c r="B46" s="315" t="s">
        <v>718</v>
      </c>
      <c r="C46" s="343">
        <v>0</v>
      </c>
      <c r="D46" s="343">
        <v>0</v>
      </c>
      <c r="F46" s="343">
        <v>0</v>
      </c>
      <c r="G46" s="315"/>
    </row>
    <row r="47" spans="1:7" x14ac:dyDescent="0.25">
      <c r="A47" s="315" t="s">
        <v>719</v>
      </c>
      <c r="B47" s="315" t="s">
        <v>720</v>
      </c>
      <c r="C47" s="343">
        <v>0</v>
      </c>
      <c r="D47" s="343">
        <v>0</v>
      </c>
      <c r="F47" s="343">
        <v>0</v>
      </c>
      <c r="G47" s="315"/>
    </row>
    <row r="48" spans="1:7" x14ac:dyDescent="0.25">
      <c r="A48" s="315" t="s">
        <v>721</v>
      </c>
      <c r="B48" s="315" t="s">
        <v>722</v>
      </c>
      <c r="C48" s="343">
        <v>0</v>
      </c>
      <c r="D48" s="343">
        <v>0</v>
      </c>
      <c r="F48" s="343">
        <v>0</v>
      </c>
      <c r="G48" s="315"/>
    </row>
    <row r="49" spans="1:7" x14ac:dyDescent="0.25">
      <c r="A49" s="315" t="s">
        <v>723</v>
      </c>
      <c r="B49" s="315" t="s">
        <v>724</v>
      </c>
      <c r="C49" s="343">
        <v>0</v>
      </c>
      <c r="D49" s="343">
        <v>0</v>
      </c>
      <c r="F49" s="343">
        <v>0</v>
      </c>
      <c r="G49" s="315"/>
    </row>
    <row r="50" spans="1:7" x14ac:dyDescent="0.25">
      <c r="A50" s="315" t="s">
        <v>725</v>
      </c>
      <c r="B50" s="315" t="s">
        <v>726</v>
      </c>
      <c r="C50" s="343">
        <v>0</v>
      </c>
      <c r="D50" s="343">
        <v>0</v>
      </c>
      <c r="F50" s="343">
        <v>0</v>
      </c>
      <c r="G50" s="315"/>
    </row>
    <row r="51" spans="1:7" x14ac:dyDescent="0.25">
      <c r="A51" s="315" t="s">
        <v>727</v>
      </c>
      <c r="B51" s="315" t="s">
        <v>424</v>
      </c>
      <c r="C51" s="343">
        <v>0.99472819999574902</v>
      </c>
      <c r="D51" s="343">
        <v>1.000000000011245</v>
      </c>
      <c r="E51" s="370"/>
      <c r="F51" s="343">
        <v>0.99544344883622504</v>
      </c>
      <c r="G51" s="315"/>
    </row>
    <row r="52" spans="1:7" x14ac:dyDescent="0.25">
      <c r="A52" s="315" t="s">
        <v>728</v>
      </c>
      <c r="B52" s="315" t="s">
        <v>729</v>
      </c>
      <c r="C52" s="343">
        <v>0</v>
      </c>
      <c r="D52" s="343">
        <v>0</v>
      </c>
      <c r="F52" s="343">
        <v>0</v>
      </c>
      <c r="G52" s="315"/>
    </row>
    <row r="53" spans="1:7" x14ac:dyDescent="0.25">
      <c r="A53" s="315" t="s">
        <v>730</v>
      </c>
      <c r="B53" s="315" t="s">
        <v>731</v>
      </c>
      <c r="C53" s="343">
        <v>0</v>
      </c>
      <c r="D53" s="343">
        <v>0</v>
      </c>
      <c r="F53" s="343">
        <v>0</v>
      </c>
      <c r="G53" s="315"/>
    </row>
    <row r="54" spans="1:7" x14ac:dyDescent="0.25">
      <c r="A54" s="315" t="s">
        <v>732</v>
      </c>
      <c r="B54" s="315" t="s">
        <v>733</v>
      </c>
      <c r="C54" s="343">
        <v>0</v>
      </c>
      <c r="D54" s="343">
        <v>0</v>
      </c>
      <c r="F54" s="343">
        <v>0</v>
      </c>
      <c r="G54" s="315"/>
    </row>
    <row r="55" spans="1:7" x14ac:dyDescent="0.25">
      <c r="A55" s="315" t="s">
        <v>734</v>
      </c>
      <c r="B55" s="315" t="s">
        <v>735</v>
      </c>
      <c r="C55" s="343">
        <v>0</v>
      </c>
      <c r="D55" s="343">
        <v>0</v>
      </c>
      <c r="F55" s="343">
        <v>0</v>
      </c>
      <c r="G55" s="315"/>
    </row>
    <row r="56" spans="1:7" x14ac:dyDescent="0.25">
      <c r="A56" s="315" t="s">
        <v>736</v>
      </c>
      <c r="B56" s="315" t="s">
        <v>737</v>
      </c>
      <c r="C56" s="343">
        <v>0</v>
      </c>
      <c r="D56" s="343">
        <v>0</v>
      </c>
      <c r="F56" s="343">
        <v>0</v>
      </c>
      <c r="G56" s="315"/>
    </row>
    <row r="57" spans="1:7" x14ac:dyDescent="0.25">
      <c r="A57" s="315" t="s">
        <v>738</v>
      </c>
      <c r="B57" s="315" t="s">
        <v>739</v>
      </c>
      <c r="C57" s="343">
        <v>0</v>
      </c>
      <c r="D57" s="343">
        <v>0</v>
      </c>
      <c r="F57" s="343">
        <v>0</v>
      </c>
      <c r="G57" s="315"/>
    </row>
    <row r="58" spans="1:7" x14ac:dyDescent="0.25">
      <c r="A58" s="315" t="s">
        <v>740</v>
      </c>
      <c r="B58" s="315" t="s">
        <v>741</v>
      </c>
      <c r="C58" s="343">
        <v>0</v>
      </c>
      <c r="D58" s="343">
        <v>0</v>
      </c>
      <c r="F58" s="343">
        <v>0</v>
      </c>
      <c r="G58" s="315"/>
    </row>
    <row r="59" spans="1:7" x14ac:dyDescent="0.25">
      <c r="A59" s="315" t="s">
        <v>742</v>
      </c>
      <c r="B59" s="315" t="s">
        <v>743</v>
      </c>
      <c r="C59" s="343">
        <v>0</v>
      </c>
      <c r="D59" s="343">
        <v>0</v>
      </c>
      <c r="F59" s="343">
        <v>0</v>
      </c>
      <c r="G59" s="315"/>
    </row>
    <row r="60" spans="1:7" x14ac:dyDescent="0.25">
      <c r="A60" s="315" t="s">
        <v>744</v>
      </c>
      <c r="B60" s="315" t="s">
        <v>745</v>
      </c>
      <c r="C60" s="343">
        <v>0</v>
      </c>
      <c r="D60" s="343">
        <v>0</v>
      </c>
      <c r="F60" s="343">
        <v>0</v>
      </c>
      <c r="G60" s="315"/>
    </row>
    <row r="61" spans="1:7" x14ac:dyDescent="0.25">
      <c r="A61" s="315" t="s">
        <v>746</v>
      </c>
      <c r="B61" s="315" t="s">
        <v>747</v>
      </c>
      <c r="C61" s="343">
        <v>0</v>
      </c>
      <c r="D61" s="343">
        <v>0</v>
      </c>
      <c r="F61" s="343">
        <v>0</v>
      </c>
      <c r="G61" s="315"/>
    </row>
    <row r="62" spans="1:7" x14ac:dyDescent="0.25">
      <c r="A62" s="315" t="s">
        <v>748</v>
      </c>
      <c r="B62" s="315" t="s">
        <v>749</v>
      </c>
      <c r="C62" s="343">
        <v>0</v>
      </c>
      <c r="D62" s="343">
        <v>0</v>
      </c>
      <c r="F62" s="343">
        <v>0</v>
      </c>
      <c r="G62" s="315"/>
    </row>
    <row r="63" spans="1:7" x14ac:dyDescent="0.25">
      <c r="A63" s="315" t="s">
        <v>750</v>
      </c>
      <c r="B63" s="315" t="s">
        <v>751</v>
      </c>
      <c r="C63" s="343">
        <v>0</v>
      </c>
      <c r="D63" s="343">
        <v>0</v>
      </c>
      <c r="F63" s="343">
        <v>0</v>
      </c>
      <c r="G63" s="315"/>
    </row>
    <row r="64" spans="1:7" x14ac:dyDescent="0.25">
      <c r="A64" s="315" t="s">
        <v>752</v>
      </c>
      <c r="B64" s="315" t="s">
        <v>753</v>
      </c>
      <c r="C64" s="343">
        <v>0</v>
      </c>
      <c r="D64" s="343">
        <v>0</v>
      </c>
      <c r="F64" s="343">
        <v>0</v>
      </c>
      <c r="G64" s="315"/>
    </row>
    <row r="65" spans="1:9" x14ac:dyDescent="0.25">
      <c r="A65" s="315" t="s">
        <v>754</v>
      </c>
      <c r="B65" s="315" t="s">
        <v>755</v>
      </c>
      <c r="C65" s="343">
        <v>0</v>
      </c>
      <c r="D65" s="343">
        <v>0</v>
      </c>
      <c r="F65" s="343">
        <v>0</v>
      </c>
      <c r="G65" s="315"/>
      <c r="I65" s="371"/>
    </row>
    <row r="66" spans="1:9" x14ac:dyDescent="0.25">
      <c r="A66" s="315" t="s">
        <v>756</v>
      </c>
      <c r="B66" s="315" t="s">
        <v>757</v>
      </c>
      <c r="C66" s="343">
        <v>0</v>
      </c>
      <c r="D66" s="343">
        <v>0</v>
      </c>
      <c r="F66" s="343">
        <v>0</v>
      </c>
      <c r="G66" s="315"/>
    </row>
    <row r="67" spans="1:9" x14ac:dyDescent="0.25">
      <c r="A67" s="315" t="s">
        <v>758</v>
      </c>
      <c r="B67" s="315" t="s">
        <v>759</v>
      </c>
      <c r="C67" s="343">
        <v>0</v>
      </c>
      <c r="D67" s="343">
        <v>0</v>
      </c>
      <c r="F67" s="343">
        <v>0</v>
      </c>
      <c r="G67" s="315"/>
    </row>
    <row r="68" spans="1:9" x14ac:dyDescent="0.25">
      <c r="A68" s="315" t="s">
        <v>760</v>
      </c>
      <c r="B68" s="315" t="s">
        <v>761</v>
      </c>
      <c r="C68" s="343">
        <v>0</v>
      </c>
      <c r="D68" s="343">
        <v>0</v>
      </c>
      <c r="F68" s="343">
        <v>0</v>
      </c>
      <c r="G68" s="315"/>
    </row>
    <row r="69" spans="1:9" x14ac:dyDescent="0.25">
      <c r="A69" s="315" t="s">
        <v>762</v>
      </c>
      <c r="B69" s="315" t="s">
        <v>763</v>
      </c>
      <c r="C69" s="343">
        <v>0</v>
      </c>
      <c r="D69" s="343">
        <v>0</v>
      </c>
      <c r="F69" s="343">
        <v>0</v>
      </c>
      <c r="G69" s="315"/>
    </row>
    <row r="70" spans="1:9" x14ac:dyDescent="0.25">
      <c r="A70" s="315" t="s">
        <v>764</v>
      </c>
      <c r="B70" s="315" t="s">
        <v>765</v>
      </c>
      <c r="C70" s="343">
        <v>0</v>
      </c>
      <c r="D70" s="343">
        <v>0</v>
      </c>
      <c r="F70" s="343">
        <v>0</v>
      </c>
      <c r="G70" s="315"/>
    </row>
    <row r="71" spans="1:9" x14ac:dyDescent="0.25">
      <c r="A71" s="315" t="s">
        <v>766</v>
      </c>
      <c r="B71" s="315" t="s">
        <v>767</v>
      </c>
      <c r="C71" s="343">
        <v>0</v>
      </c>
      <c r="D71" s="343">
        <v>0</v>
      </c>
      <c r="F71" s="343">
        <v>0</v>
      </c>
      <c r="G71" s="315"/>
    </row>
    <row r="72" spans="1:9" x14ac:dyDescent="0.25">
      <c r="A72" s="315" t="s">
        <v>768</v>
      </c>
      <c r="B72" s="315" t="s">
        <v>769</v>
      </c>
      <c r="C72" s="343">
        <v>0</v>
      </c>
      <c r="D72" s="343">
        <v>0</v>
      </c>
      <c r="F72" s="343">
        <v>0</v>
      </c>
      <c r="G72" s="315"/>
    </row>
    <row r="73" spans="1:9" x14ac:dyDescent="0.25">
      <c r="A73" s="315" t="s">
        <v>770</v>
      </c>
      <c r="B73" s="367" t="s">
        <v>590</v>
      </c>
      <c r="C73" s="368">
        <v>0</v>
      </c>
      <c r="D73" s="368">
        <v>0</v>
      </c>
      <c r="F73" s="368">
        <v>0</v>
      </c>
      <c r="G73" s="315"/>
    </row>
    <row r="74" spans="1:9" x14ac:dyDescent="0.25">
      <c r="A74" s="315" t="s">
        <v>771</v>
      </c>
      <c r="B74" s="315" t="s">
        <v>772</v>
      </c>
      <c r="C74" s="343">
        <v>0</v>
      </c>
      <c r="D74" s="343">
        <v>0</v>
      </c>
      <c r="F74" s="343">
        <v>0</v>
      </c>
      <c r="G74" s="315"/>
    </row>
    <row r="75" spans="1:9" x14ac:dyDescent="0.25">
      <c r="A75" s="315" t="s">
        <v>773</v>
      </c>
      <c r="B75" s="315" t="s">
        <v>774</v>
      </c>
      <c r="C75" s="343">
        <v>0</v>
      </c>
      <c r="D75" s="343">
        <v>0</v>
      </c>
      <c r="F75" s="343">
        <v>0</v>
      </c>
      <c r="G75" s="315"/>
    </row>
    <row r="76" spans="1:9" x14ac:dyDescent="0.25">
      <c r="A76" s="315" t="s">
        <v>775</v>
      </c>
      <c r="B76" s="315" t="s">
        <v>776</v>
      </c>
      <c r="C76" s="343">
        <v>0</v>
      </c>
      <c r="D76" s="343">
        <v>0</v>
      </c>
      <c r="F76" s="343">
        <v>0</v>
      </c>
      <c r="G76" s="315"/>
    </row>
    <row r="77" spans="1:9" x14ac:dyDescent="0.25">
      <c r="A77" s="315" t="s">
        <v>777</v>
      </c>
      <c r="B77" s="367" t="s">
        <v>9</v>
      </c>
      <c r="C77" s="368">
        <v>0</v>
      </c>
      <c r="D77" s="368">
        <v>0</v>
      </c>
      <c r="F77" s="368">
        <v>0</v>
      </c>
      <c r="G77" s="315"/>
    </row>
    <row r="78" spans="1:9" x14ac:dyDescent="0.25">
      <c r="A78" s="315" t="s">
        <v>778</v>
      </c>
      <c r="B78" s="335" t="s">
        <v>592</v>
      </c>
      <c r="C78" s="343">
        <v>0</v>
      </c>
      <c r="D78" s="343">
        <v>0</v>
      </c>
      <c r="F78" s="343">
        <v>0</v>
      </c>
      <c r="G78" s="315"/>
    </row>
    <row r="79" spans="1:9" x14ac:dyDescent="0.25">
      <c r="A79" s="315" t="s">
        <v>779</v>
      </c>
      <c r="B79" s="335" t="s">
        <v>594</v>
      </c>
      <c r="C79" s="343">
        <v>0</v>
      </c>
      <c r="D79" s="343">
        <v>0</v>
      </c>
      <c r="F79" s="343">
        <v>0</v>
      </c>
      <c r="G79" s="315"/>
    </row>
    <row r="80" spans="1:9" x14ac:dyDescent="0.25">
      <c r="A80" s="315" t="s">
        <v>780</v>
      </c>
      <c r="B80" s="335" t="s">
        <v>596</v>
      </c>
      <c r="C80" s="343">
        <v>0</v>
      </c>
      <c r="D80" s="343">
        <v>0</v>
      </c>
      <c r="F80" s="343">
        <v>0</v>
      </c>
      <c r="G80" s="315"/>
    </row>
    <row r="81" spans="1:7" x14ac:dyDescent="0.25">
      <c r="A81" s="315" t="s">
        <v>781</v>
      </c>
      <c r="B81" s="335" t="s">
        <v>598</v>
      </c>
      <c r="C81" s="343">
        <v>0</v>
      </c>
      <c r="D81" s="343">
        <v>0</v>
      </c>
      <c r="F81" s="343">
        <v>0</v>
      </c>
      <c r="G81" s="315"/>
    </row>
    <row r="82" spans="1:7" x14ac:dyDescent="0.25">
      <c r="A82" s="315" t="s">
        <v>782</v>
      </c>
      <c r="B82" s="335" t="s">
        <v>600</v>
      </c>
      <c r="C82" s="343">
        <v>0</v>
      </c>
      <c r="D82" s="343">
        <v>0</v>
      </c>
      <c r="F82" s="343">
        <v>0</v>
      </c>
      <c r="G82" s="315"/>
    </row>
    <row r="83" spans="1:7" x14ac:dyDescent="0.25">
      <c r="A83" s="315" t="s">
        <v>783</v>
      </c>
      <c r="B83" s="335" t="s">
        <v>602</v>
      </c>
      <c r="C83" s="343">
        <v>0</v>
      </c>
      <c r="D83" s="343">
        <v>0</v>
      </c>
      <c r="F83" s="343">
        <v>0</v>
      </c>
      <c r="G83" s="315"/>
    </row>
    <row r="84" spans="1:7" x14ac:dyDescent="0.25">
      <c r="A84" s="315" t="s">
        <v>784</v>
      </c>
      <c r="B84" s="335" t="s">
        <v>604</v>
      </c>
      <c r="C84" s="343">
        <v>0</v>
      </c>
      <c r="D84" s="343">
        <v>0</v>
      </c>
      <c r="F84" s="343">
        <v>0</v>
      </c>
      <c r="G84" s="315"/>
    </row>
    <row r="85" spans="1:7" x14ac:dyDescent="0.25">
      <c r="A85" s="315" t="s">
        <v>785</v>
      </c>
      <c r="B85" s="335" t="s">
        <v>606</v>
      </c>
      <c r="C85" s="343">
        <v>0</v>
      </c>
      <c r="D85" s="343">
        <v>0</v>
      </c>
      <c r="F85" s="343">
        <v>0</v>
      </c>
      <c r="G85" s="315"/>
    </row>
    <row r="86" spans="1:7" x14ac:dyDescent="0.25">
      <c r="A86" s="315" t="s">
        <v>786</v>
      </c>
      <c r="B86" s="335" t="s">
        <v>608</v>
      </c>
      <c r="C86" s="343">
        <v>0</v>
      </c>
      <c r="D86" s="343">
        <v>0</v>
      </c>
      <c r="F86" s="343">
        <v>0</v>
      </c>
      <c r="G86" s="315"/>
    </row>
    <row r="87" spans="1:7" x14ac:dyDescent="0.25">
      <c r="A87" s="315" t="s">
        <v>787</v>
      </c>
      <c r="B87" s="335" t="s">
        <v>9</v>
      </c>
      <c r="C87" s="343">
        <f>C88+C89</f>
        <v>5.271800003889859E-3</v>
      </c>
      <c r="D87" s="343">
        <v>0</v>
      </c>
      <c r="F87" s="343">
        <f>C87</f>
        <v>5.271800003889859E-3</v>
      </c>
      <c r="G87" s="315"/>
    </row>
    <row r="88" spans="1:7" x14ac:dyDescent="0.25">
      <c r="A88" s="315" t="s">
        <v>788</v>
      </c>
      <c r="B88" s="361" t="s">
        <v>789</v>
      </c>
      <c r="C88" s="343">
        <v>2.2423330640471749E-6</v>
      </c>
      <c r="D88" s="343">
        <v>0</v>
      </c>
      <c r="E88" s="372"/>
      <c r="F88" s="343">
        <v>1.9381056428047288E-6</v>
      </c>
      <c r="G88" s="315"/>
    </row>
    <row r="89" spans="1:7" x14ac:dyDescent="0.25">
      <c r="A89" s="315" t="s">
        <v>790</v>
      </c>
      <c r="B89" s="361" t="s">
        <v>791</v>
      </c>
      <c r="C89" s="343">
        <v>5.2695576708258118E-3</v>
      </c>
      <c r="D89" s="343">
        <v>0</v>
      </c>
      <c r="E89" s="372"/>
      <c r="F89" s="343">
        <v>4.5546130593459352E-3</v>
      </c>
      <c r="G89" s="315"/>
    </row>
    <row r="90" spans="1:7" x14ac:dyDescent="0.25">
      <c r="A90" s="315" t="s">
        <v>1394</v>
      </c>
      <c r="B90" s="361"/>
      <c r="C90" s="343"/>
      <c r="D90" s="343"/>
      <c r="E90" s="372"/>
      <c r="F90" s="343"/>
      <c r="G90" s="315"/>
    </row>
    <row r="91" spans="1:7" x14ac:dyDescent="0.25">
      <c r="A91" s="315" t="s">
        <v>1395</v>
      </c>
      <c r="B91" s="361"/>
      <c r="C91" s="343"/>
      <c r="D91" s="343"/>
      <c r="E91" s="372"/>
      <c r="F91" s="343"/>
      <c r="G91" s="315"/>
    </row>
    <row r="92" spans="1:7" x14ac:dyDescent="0.25">
      <c r="A92" s="315" t="s">
        <v>1396</v>
      </c>
      <c r="B92" s="361"/>
      <c r="C92" s="343"/>
      <c r="D92" s="343"/>
      <c r="E92" s="372"/>
      <c r="F92" s="343"/>
      <c r="G92" s="315"/>
    </row>
    <row r="93" spans="1:7" x14ac:dyDescent="0.25">
      <c r="A93" s="315" t="s">
        <v>1397</v>
      </c>
      <c r="B93" s="361"/>
      <c r="C93" s="343"/>
      <c r="D93" s="343"/>
      <c r="E93" s="372"/>
      <c r="F93" s="343"/>
      <c r="G93" s="315"/>
    </row>
    <row r="94" spans="1:7" x14ac:dyDescent="0.25">
      <c r="A94" s="315" t="s">
        <v>1398</v>
      </c>
      <c r="B94" s="361"/>
      <c r="C94" s="343"/>
      <c r="D94" s="343"/>
      <c r="E94" s="372"/>
      <c r="F94" s="343"/>
      <c r="G94" s="315"/>
    </row>
    <row r="95" spans="1:7" x14ac:dyDescent="0.25">
      <c r="A95" s="315" t="s">
        <v>1399</v>
      </c>
      <c r="B95" s="361"/>
      <c r="C95" s="343"/>
      <c r="D95" s="343"/>
      <c r="E95" s="372"/>
      <c r="F95" s="343"/>
      <c r="G95" s="315"/>
    </row>
    <row r="96" spans="1:7" x14ac:dyDescent="0.25">
      <c r="A96" s="315" t="s">
        <v>1400</v>
      </c>
      <c r="B96" s="361"/>
      <c r="C96" s="343"/>
      <c r="D96" s="343"/>
      <c r="E96" s="372"/>
      <c r="F96" s="343"/>
      <c r="G96" s="315"/>
    </row>
    <row r="97" spans="1:7" x14ac:dyDescent="0.25">
      <c r="A97" s="315" t="s">
        <v>1401</v>
      </c>
      <c r="B97" s="361"/>
      <c r="C97" s="343"/>
      <c r="D97" s="343"/>
      <c r="E97" s="372"/>
      <c r="F97" s="343"/>
      <c r="G97" s="315"/>
    </row>
    <row r="98" spans="1:7" ht="15" customHeight="1" x14ac:dyDescent="0.25">
      <c r="A98" s="337"/>
      <c r="B98" s="338" t="s">
        <v>792</v>
      </c>
      <c r="C98" s="337" t="s">
        <v>708</v>
      </c>
      <c r="D98" s="337" t="s">
        <v>709</v>
      </c>
      <c r="E98" s="339"/>
      <c r="F98" s="340" t="s">
        <v>673</v>
      </c>
      <c r="G98" s="340"/>
    </row>
    <row r="99" spans="1:7" x14ac:dyDescent="0.25">
      <c r="A99" s="315" t="s">
        <v>793</v>
      </c>
      <c r="B99" s="335" t="s">
        <v>30</v>
      </c>
      <c r="C99" s="343">
        <v>0.46033154445512176</v>
      </c>
      <c r="D99" s="343">
        <v>0.50035817452805809</v>
      </c>
      <c r="F99" s="343">
        <v>0.4657621375474098</v>
      </c>
      <c r="G99" s="315"/>
    </row>
    <row r="100" spans="1:7" x14ac:dyDescent="0.25">
      <c r="A100" s="315" t="s">
        <v>794</v>
      </c>
      <c r="B100" s="335" t="s">
        <v>31</v>
      </c>
      <c r="C100" s="343">
        <v>0.12136862290200841</v>
      </c>
      <c r="D100" s="343">
        <v>8.1415791048612185E-2</v>
      </c>
      <c r="F100" s="343">
        <v>0.11594804234638709</v>
      </c>
      <c r="G100" s="315"/>
    </row>
    <row r="101" spans="1:7" x14ac:dyDescent="0.25">
      <c r="A101" s="315" t="s">
        <v>795</v>
      </c>
      <c r="B101" s="335" t="s">
        <v>32</v>
      </c>
      <c r="C101" s="343">
        <v>7.166709337515112E-2</v>
      </c>
      <c r="D101" s="343">
        <v>5.2624201272346731E-2</v>
      </c>
      <c r="F101" s="343">
        <v>6.9083458477028584E-2</v>
      </c>
      <c r="G101" s="315"/>
    </row>
    <row r="102" spans="1:7" x14ac:dyDescent="0.25">
      <c r="A102" s="315" t="s">
        <v>796</v>
      </c>
      <c r="B102" s="335" t="s">
        <v>33</v>
      </c>
      <c r="C102" s="343">
        <v>0.20622151595666416</v>
      </c>
      <c r="D102" s="343">
        <v>0.19784535506076331</v>
      </c>
      <c r="F102" s="343">
        <v>0.20508508450044896</v>
      </c>
      <c r="G102" s="315"/>
    </row>
    <row r="103" spans="1:7" x14ac:dyDescent="0.25">
      <c r="A103" s="315" t="s">
        <v>797</v>
      </c>
      <c r="B103" s="335" t="s">
        <v>34</v>
      </c>
      <c r="C103" s="343">
        <v>0.13513942330718912</v>
      </c>
      <c r="D103" s="343">
        <v>0.16775647809021979</v>
      </c>
      <c r="F103" s="343">
        <v>0.13956472596376418</v>
      </c>
      <c r="G103" s="315"/>
    </row>
    <row r="104" spans="1:7" x14ac:dyDescent="0.25">
      <c r="A104" s="315" t="s">
        <v>1402</v>
      </c>
      <c r="B104" s="335" t="s">
        <v>1594</v>
      </c>
      <c r="C104" s="315" t="s">
        <v>466</v>
      </c>
      <c r="D104" s="315" t="s">
        <v>466</v>
      </c>
      <c r="F104" s="315" t="s">
        <v>466</v>
      </c>
      <c r="G104" s="315"/>
    </row>
    <row r="105" spans="1:7" x14ac:dyDescent="0.25">
      <c r="A105" s="315" t="s">
        <v>1403</v>
      </c>
      <c r="B105" s="335" t="s">
        <v>1594</v>
      </c>
      <c r="C105" s="315" t="s">
        <v>466</v>
      </c>
      <c r="D105" s="315" t="s">
        <v>466</v>
      </c>
      <c r="F105" s="315" t="s">
        <v>466</v>
      </c>
      <c r="G105" s="315"/>
    </row>
    <row r="106" spans="1:7" x14ac:dyDescent="0.25">
      <c r="A106" s="315" t="s">
        <v>1404</v>
      </c>
      <c r="B106" s="335" t="s">
        <v>1594</v>
      </c>
      <c r="C106" s="315" t="s">
        <v>466</v>
      </c>
      <c r="D106" s="315" t="s">
        <v>466</v>
      </c>
      <c r="F106" s="315" t="s">
        <v>466</v>
      </c>
      <c r="G106" s="315"/>
    </row>
    <row r="107" spans="1:7" x14ac:dyDescent="0.25">
      <c r="A107" s="315" t="s">
        <v>1405</v>
      </c>
      <c r="B107" s="335" t="s">
        <v>1594</v>
      </c>
      <c r="C107" s="315" t="s">
        <v>466</v>
      </c>
      <c r="D107" s="315" t="s">
        <v>466</v>
      </c>
      <c r="F107" s="315" t="s">
        <v>466</v>
      </c>
      <c r="G107" s="315"/>
    </row>
    <row r="108" spans="1:7" x14ac:dyDescent="0.25">
      <c r="A108" s="315" t="s">
        <v>1406</v>
      </c>
      <c r="B108" s="335" t="s">
        <v>1594</v>
      </c>
      <c r="C108" s="315" t="s">
        <v>466</v>
      </c>
      <c r="D108" s="315" t="s">
        <v>466</v>
      </c>
      <c r="F108" s="315" t="s">
        <v>466</v>
      </c>
      <c r="G108" s="315"/>
    </row>
    <row r="109" spans="1:7" x14ac:dyDescent="0.25">
      <c r="A109" s="315" t="s">
        <v>1407</v>
      </c>
      <c r="B109" s="335" t="s">
        <v>1594</v>
      </c>
      <c r="C109" s="315" t="s">
        <v>466</v>
      </c>
      <c r="D109" s="315" t="s">
        <v>466</v>
      </c>
      <c r="F109" s="315" t="s">
        <v>466</v>
      </c>
      <c r="G109" s="315"/>
    </row>
    <row r="110" spans="1:7" x14ac:dyDescent="0.25">
      <c r="A110" s="315" t="s">
        <v>1408</v>
      </c>
      <c r="B110" s="335" t="s">
        <v>1594</v>
      </c>
      <c r="C110" s="315" t="s">
        <v>466</v>
      </c>
      <c r="D110" s="315" t="s">
        <v>466</v>
      </c>
      <c r="F110" s="315" t="s">
        <v>466</v>
      </c>
      <c r="G110" s="315"/>
    </row>
    <row r="111" spans="1:7" x14ac:dyDescent="0.25">
      <c r="A111" s="315" t="s">
        <v>1409</v>
      </c>
      <c r="B111" s="335" t="s">
        <v>1594</v>
      </c>
      <c r="C111" s="315" t="s">
        <v>466</v>
      </c>
      <c r="D111" s="315" t="s">
        <v>466</v>
      </c>
      <c r="F111" s="315" t="s">
        <v>466</v>
      </c>
      <c r="G111" s="315"/>
    </row>
    <row r="112" spans="1:7" x14ac:dyDescent="0.25">
      <c r="A112" s="315" t="s">
        <v>1410</v>
      </c>
      <c r="B112" s="335" t="s">
        <v>1594</v>
      </c>
      <c r="C112" s="315" t="s">
        <v>466</v>
      </c>
      <c r="D112" s="315" t="s">
        <v>466</v>
      </c>
      <c r="F112" s="315" t="s">
        <v>466</v>
      </c>
      <c r="G112" s="315"/>
    </row>
    <row r="113" spans="1:7" x14ac:dyDescent="0.25">
      <c r="A113" s="315" t="s">
        <v>1411</v>
      </c>
      <c r="B113" s="335" t="s">
        <v>1594</v>
      </c>
      <c r="C113" s="315" t="s">
        <v>466</v>
      </c>
      <c r="D113" s="315" t="s">
        <v>466</v>
      </c>
      <c r="F113" s="315" t="s">
        <v>466</v>
      </c>
      <c r="G113" s="315"/>
    </row>
    <row r="114" spans="1:7" x14ac:dyDescent="0.25">
      <c r="A114" s="315" t="s">
        <v>1412</v>
      </c>
      <c r="B114" s="335" t="s">
        <v>1594</v>
      </c>
      <c r="C114" s="315" t="s">
        <v>466</v>
      </c>
      <c r="D114" s="315" t="s">
        <v>466</v>
      </c>
      <c r="F114" s="315" t="s">
        <v>466</v>
      </c>
      <c r="G114" s="315"/>
    </row>
    <row r="115" spans="1:7" x14ac:dyDescent="0.25">
      <c r="A115" s="315" t="s">
        <v>1413</v>
      </c>
      <c r="B115" s="335" t="s">
        <v>1594</v>
      </c>
      <c r="C115" s="315" t="s">
        <v>466</v>
      </c>
      <c r="D115" s="315" t="s">
        <v>466</v>
      </c>
      <c r="F115" s="315" t="s">
        <v>466</v>
      </c>
      <c r="G115" s="315"/>
    </row>
    <row r="116" spans="1:7" x14ac:dyDescent="0.25">
      <c r="A116" s="315" t="s">
        <v>1414</v>
      </c>
      <c r="B116" s="335" t="s">
        <v>1594</v>
      </c>
      <c r="C116" s="315" t="s">
        <v>466</v>
      </c>
      <c r="D116" s="315" t="s">
        <v>466</v>
      </c>
      <c r="F116" s="315" t="s">
        <v>466</v>
      </c>
      <c r="G116" s="315"/>
    </row>
    <row r="117" spans="1:7" x14ac:dyDescent="0.25">
      <c r="A117" s="315" t="s">
        <v>1415</v>
      </c>
      <c r="B117" s="335" t="s">
        <v>1594</v>
      </c>
      <c r="C117" s="315" t="s">
        <v>466</v>
      </c>
      <c r="D117" s="315" t="s">
        <v>466</v>
      </c>
      <c r="F117" s="315" t="s">
        <v>466</v>
      </c>
      <c r="G117" s="315"/>
    </row>
    <row r="118" spans="1:7" x14ac:dyDescent="0.25">
      <c r="A118" s="315" t="s">
        <v>1416</v>
      </c>
      <c r="B118" s="335" t="s">
        <v>1594</v>
      </c>
      <c r="C118" s="315" t="s">
        <v>466</v>
      </c>
      <c r="D118" s="315" t="s">
        <v>466</v>
      </c>
      <c r="F118" s="315" t="s">
        <v>466</v>
      </c>
      <c r="G118" s="315"/>
    </row>
    <row r="119" spans="1:7" x14ac:dyDescent="0.25">
      <c r="A119" s="315" t="s">
        <v>1417</v>
      </c>
      <c r="B119" s="335" t="s">
        <v>1594</v>
      </c>
      <c r="C119" s="315" t="s">
        <v>466</v>
      </c>
      <c r="D119" s="315" t="s">
        <v>466</v>
      </c>
      <c r="F119" s="315" t="s">
        <v>466</v>
      </c>
      <c r="G119" s="315"/>
    </row>
    <row r="120" spans="1:7" x14ac:dyDescent="0.25">
      <c r="A120" s="315" t="s">
        <v>1418</v>
      </c>
      <c r="B120" s="335" t="s">
        <v>1594</v>
      </c>
      <c r="C120" s="315" t="s">
        <v>466</v>
      </c>
      <c r="D120" s="315" t="s">
        <v>466</v>
      </c>
      <c r="F120" s="315" t="s">
        <v>466</v>
      </c>
      <c r="G120" s="315"/>
    </row>
    <row r="121" spans="1:7" x14ac:dyDescent="0.25">
      <c r="A121" s="315" t="s">
        <v>1419</v>
      </c>
      <c r="B121" s="335" t="s">
        <v>1594</v>
      </c>
      <c r="C121" s="315" t="s">
        <v>466</v>
      </c>
      <c r="D121" s="315" t="s">
        <v>466</v>
      </c>
      <c r="F121" s="315" t="s">
        <v>466</v>
      </c>
      <c r="G121" s="315"/>
    </row>
    <row r="122" spans="1:7" x14ac:dyDescent="0.25">
      <c r="A122" s="315" t="s">
        <v>1420</v>
      </c>
      <c r="B122" s="335" t="s">
        <v>1594</v>
      </c>
      <c r="C122" s="315" t="s">
        <v>466</v>
      </c>
      <c r="D122" s="315" t="s">
        <v>466</v>
      </c>
      <c r="F122" s="315" t="s">
        <v>466</v>
      </c>
      <c r="G122" s="315"/>
    </row>
    <row r="123" spans="1:7" x14ac:dyDescent="0.25">
      <c r="A123" s="315" t="s">
        <v>1421</v>
      </c>
      <c r="B123" s="335" t="s">
        <v>1594</v>
      </c>
      <c r="C123" s="315" t="s">
        <v>466</v>
      </c>
      <c r="D123" s="315" t="s">
        <v>466</v>
      </c>
      <c r="F123" s="315" t="s">
        <v>466</v>
      </c>
      <c r="G123" s="315"/>
    </row>
    <row r="124" spans="1:7" x14ac:dyDescent="0.25">
      <c r="A124" s="315" t="s">
        <v>1422</v>
      </c>
      <c r="B124" s="335" t="s">
        <v>1594</v>
      </c>
      <c r="C124" s="315" t="s">
        <v>466</v>
      </c>
      <c r="D124" s="315" t="s">
        <v>466</v>
      </c>
      <c r="F124" s="315" t="s">
        <v>466</v>
      </c>
      <c r="G124" s="315"/>
    </row>
    <row r="125" spans="1:7" x14ac:dyDescent="0.25">
      <c r="A125" s="315" t="s">
        <v>1423</v>
      </c>
      <c r="B125" s="335" t="s">
        <v>1594</v>
      </c>
      <c r="C125" s="315" t="s">
        <v>466</v>
      </c>
      <c r="D125" s="315" t="s">
        <v>466</v>
      </c>
      <c r="F125" s="315" t="s">
        <v>466</v>
      </c>
      <c r="G125" s="315"/>
    </row>
    <row r="126" spans="1:7" x14ac:dyDescent="0.25">
      <c r="A126" s="315" t="s">
        <v>1424</v>
      </c>
      <c r="B126" s="335" t="s">
        <v>1594</v>
      </c>
      <c r="C126" s="315" t="s">
        <v>466</v>
      </c>
      <c r="D126" s="315" t="s">
        <v>466</v>
      </c>
      <c r="F126" s="315" t="s">
        <v>466</v>
      </c>
      <c r="G126" s="315"/>
    </row>
    <row r="127" spans="1:7" x14ac:dyDescent="0.25">
      <c r="A127" s="315" t="s">
        <v>1425</v>
      </c>
      <c r="B127" s="335" t="s">
        <v>1594</v>
      </c>
      <c r="C127" s="315" t="s">
        <v>466</v>
      </c>
      <c r="D127" s="315" t="s">
        <v>466</v>
      </c>
      <c r="F127" s="315" t="s">
        <v>466</v>
      </c>
      <c r="G127" s="315"/>
    </row>
    <row r="128" spans="1:7" x14ac:dyDescent="0.25">
      <c r="A128" s="315" t="s">
        <v>1426</v>
      </c>
      <c r="B128" s="335" t="s">
        <v>1594</v>
      </c>
      <c r="C128" s="315" t="s">
        <v>466</v>
      </c>
      <c r="D128" s="315" t="s">
        <v>466</v>
      </c>
      <c r="F128" s="315" t="s">
        <v>466</v>
      </c>
      <c r="G128" s="315"/>
    </row>
    <row r="129" spans="1:7" x14ac:dyDescent="0.25">
      <c r="A129" s="315" t="s">
        <v>1427</v>
      </c>
      <c r="B129" s="335" t="s">
        <v>1594</v>
      </c>
      <c r="C129" s="315" t="s">
        <v>466</v>
      </c>
      <c r="D129" s="315" t="s">
        <v>466</v>
      </c>
      <c r="F129" s="315" t="s">
        <v>466</v>
      </c>
      <c r="G129" s="315"/>
    </row>
    <row r="130" spans="1:7" x14ac:dyDescent="0.25">
      <c r="A130" s="398" t="s">
        <v>1428</v>
      </c>
      <c r="B130" s="335" t="s">
        <v>1594</v>
      </c>
      <c r="C130" s="315" t="s">
        <v>466</v>
      </c>
      <c r="D130" s="315" t="s">
        <v>466</v>
      </c>
      <c r="F130" s="315" t="s">
        <v>466</v>
      </c>
      <c r="G130" s="315"/>
    </row>
    <row r="131" spans="1:7" x14ac:dyDescent="0.25">
      <c r="A131" s="398" t="s">
        <v>1429</v>
      </c>
      <c r="B131" s="335" t="s">
        <v>1594</v>
      </c>
      <c r="C131" s="315" t="s">
        <v>466</v>
      </c>
      <c r="D131" s="315" t="s">
        <v>466</v>
      </c>
      <c r="F131" s="315" t="s">
        <v>466</v>
      </c>
      <c r="G131" s="315"/>
    </row>
    <row r="132" spans="1:7" x14ac:dyDescent="0.25">
      <c r="A132" s="398" t="s">
        <v>1430</v>
      </c>
      <c r="B132" s="335" t="s">
        <v>1594</v>
      </c>
      <c r="C132" s="315" t="s">
        <v>466</v>
      </c>
      <c r="D132" s="315" t="s">
        <v>466</v>
      </c>
      <c r="F132" s="315" t="s">
        <v>466</v>
      </c>
      <c r="G132" s="315"/>
    </row>
    <row r="133" spans="1:7" x14ac:dyDescent="0.25">
      <c r="A133" s="398" t="s">
        <v>1431</v>
      </c>
      <c r="B133" s="335" t="s">
        <v>1594</v>
      </c>
      <c r="C133" s="315" t="s">
        <v>466</v>
      </c>
      <c r="D133" s="315" t="s">
        <v>466</v>
      </c>
      <c r="F133" s="315" t="s">
        <v>466</v>
      </c>
      <c r="G133" s="315"/>
    </row>
    <row r="134" spans="1:7" x14ac:dyDescent="0.25">
      <c r="A134" s="398" t="s">
        <v>1432</v>
      </c>
      <c r="B134" s="335" t="s">
        <v>1594</v>
      </c>
      <c r="C134" s="315" t="s">
        <v>466</v>
      </c>
      <c r="D134" s="315" t="s">
        <v>466</v>
      </c>
      <c r="F134" s="315" t="s">
        <v>466</v>
      </c>
      <c r="G134" s="315"/>
    </row>
    <row r="135" spans="1:7" x14ac:dyDescent="0.25">
      <c r="A135" s="398" t="s">
        <v>1433</v>
      </c>
      <c r="B135" s="335" t="s">
        <v>1594</v>
      </c>
      <c r="C135" s="315" t="s">
        <v>466</v>
      </c>
      <c r="D135" s="315" t="s">
        <v>466</v>
      </c>
      <c r="F135" s="315" t="s">
        <v>466</v>
      </c>
      <c r="G135" s="315"/>
    </row>
    <row r="136" spans="1:7" x14ac:dyDescent="0.25">
      <c r="A136" s="398" t="s">
        <v>1434</v>
      </c>
      <c r="B136" s="335" t="s">
        <v>1594</v>
      </c>
      <c r="C136" s="315" t="s">
        <v>466</v>
      </c>
      <c r="D136" s="315" t="s">
        <v>466</v>
      </c>
      <c r="F136" s="315" t="s">
        <v>466</v>
      </c>
      <c r="G136" s="315"/>
    </row>
    <row r="137" spans="1:7" x14ac:dyDescent="0.25">
      <c r="A137" s="398" t="s">
        <v>1435</v>
      </c>
      <c r="B137" s="335" t="s">
        <v>1594</v>
      </c>
      <c r="C137" s="315" t="s">
        <v>466</v>
      </c>
      <c r="D137" s="315" t="s">
        <v>466</v>
      </c>
      <c r="F137" s="315" t="s">
        <v>466</v>
      </c>
      <c r="G137" s="315"/>
    </row>
    <row r="138" spans="1:7" x14ac:dyDescent="0.25">
      <c r="A138" s="398" t="s">
        <v>1436</v>
      </c>
      <c r="B138" s="335" t="s">
        <v>1594</v>
      </c>
      <c r="C138" s="315" t="s">
        <v>466</v>
      </c>
      <c r="D138" s="315" t="s">
        <v>466</v>
      </c>
      <c r="F138" s="315" t="s">
        <v>466</v>
      </c>
      <c r="G138" s="315"/>
    </row>
    <row r="139" spans="1:7" x14ac:dyDescent="0.25">
      <c r="A139" s="398" t="s">
        <v>1437</v>
      </c>
      <c r="B139" s="335" t="s">
        <v>1594</v>
      </c>
      <c r="C139" s="315" t="s">
        <v>466</v>
      </c>
      <c r="D139" s="315" t="s">
        <v>466</v>
      </c>
      <c r="F139" s="315" t="s">
        <v>466</v>
      </c>
      <c r="G139" s="315"/>
    </row>
    <row r="140" spans="1:7" x14ac:dyDescent="0.25">
      <c r="A140" s="398" t="s">
        <v>1438</v>
      </c>
      <c r="B140" s="335" t="s">
        <v>1594</v>
      </c>
      <c r="C140" s="315" t="s">
        <v>466</v>
      </c>
      <c r="D140" s="315" t="s">
        <v>466</v>
      </c>
      <c r="F140" s="315" t="s">
        <v>466</v>
      </c>
      <c r="G140" s="315"/>
    </row>
    <row r="141" spans="1:7" x14ac:dyDescent="0.25">
      <c r="A141" s="398" t="s">
        <v>1439</v>
      </c>
      <c r="B141" s="335" t="s">
        <v>1594</v>
      </c>
      <c r="C141" s="315" t="s">
        <v>466</v>
      </c>
      <c r="D141" s="315" t="s">
        <v>466</v>
      </c>
      <c r="F141" s="315" t="s">
        <v>466</v>
      </c>
      <c r="G141" s="315"/>
    </row>
    <row r="142" spans="1:7" x14ac:dyDescent="0.25">
      <c r="A142" s="398" t="s">
        <v>1440</v>
      </c>
      <c r="B142" s="335" t="s">
        <v>1594</v>
      </c>
      <c r="C142" s="315" t="s">
        <v>466</v>
      </c>
      <c r="D142" s="315" t="s">
        <v>466</v>
      </c>
      <c r="F142" s="315" t="s">
        <v>466</v>
      </c>
      <c r="G142" s="315"/>
    </row>
    <row r="143" spans="1:7" x14ac:dyDescent="0.25">
      <c r="A143" s="398" t="s">
        <v>1441</v>
      </c>
      <c r="B143" s="335" t="s">
        <v>1594</v>
      </c>
      <c r="C143" s="315" t="s">
        <v>466</v>
      </c>
      <c r="D143" s="315" t="s">
        <v>466</v>
      </c>
      <c r="F143" s="315" t="s">
        <v>466</v>
      </c>
      <c r="G143" s="315"/>
    </row>
    <row r="144" spans="1:7" x14ac:dyDescent="0.25">
      <c r="A144" s="398" t="s">
        <v>1442</v>
      </c>
      <c r="B144" s="335" t="s">
        <v>1594</v>
      </c>
      <c r="C144" s="315" t="s">
        <v>466</v>
      </c>
      <c r="D144" s="315" t="s">
        <v>466</v>
      </c>
      <c r="F144" s="315" t="s">
        <v>466</v>
      </c>
      <c r="G144" s="315"/>
    </row>
    <row r="145" spans="1:7" x14ac:dyDescent="0.25">
      <c r="A145" s="398" t="s">
        <v>1443</v>
      </c>
      <c r="B145" s="335" t="s">
        <v>1594</v>
      </c>
      <c r="C145" s="315" t="s">
        <v>466</v>
      </c>
      <c r="D145" s="315" t="s">
        <v>466</v>
      </c>
      <c r="F145" s="315" t="s">
        <v>466</v>
      </c>
      <c r="G145" s="315"/>
    </row>
    <row r="146" spans="1:7" x14ac:dyDescent="0.25">
      <c r="A146" s="398" t="s">
        <v>1444</v>
      </c>
      <c r="B146" s="335" t="s">
        <v>1594</v>
      </c>
      <c r="C146" s="315" t="s">
        <v>466</v>
      </c>
      <c r="D146" s="315" t="s">
        <v>466</v>
      </c>
      <c r="F146" s="315" t="s">
        <v>466</v>
      </c>
      <c r="G146" s="315"/>
    </row>
    <row r="147" spans="1:7" x14ac:dyDescent="0.25">
      <c r="A147" s="398" t="s">
        <v>1445</v>
      </c>
      <c r="B147" s="335" t="s">
        <v>1594</v>
      </c>
      <c r="C147" s="315" t="s">
        <v>466</v>
      </c>
      <c r="D147" s="315" t="s">
        <v>466</v>
      </c>
      <c r="F147" s="315" t="s">
        <v>466</v>
      </c>
      <c r="G147" s="315"/>
    </row>
    <row r="148" spans="1:7" x14ac:dyDescent="0.25">
      <c r="A148" s="398" t="s">
        <v>1446</v>
      </c>
      <c r="B148" s="335" t="s">
        <v>1594</v>
      </c>
      <c r="C148" s="315" t="s">
        <v>466</v>
      </c>
      <c r="D148" s="315" t="s">
        <v>466</v>
      </c>
      <c r="F148" s="315" t="s">
        <v>466</v>
      </c>
      <c r="G148" s="315"/>
    </row>
    <row r="149" spans="1:7" ht="15" customHeight="1" x14ac:dyDescent="0.25">
      <c r="A149" s="337"/>
      <c r="B149" s="338" t="s">
        <v>798</v>
      </c>
      <c r="C149" s="337" t="s">
        <v>708</v>
      </c>
      <c r="D149" s="337" t="s">
        <v>709</v>
      </c>
      <c r="E149" s="339"/>
      <c r="F149" s="340" t="s">
        <v>673</v>
      </c>
      <c r="G149" s="340"/>
    </row>
    <row r="150" spans="1:7" x14ac:dyDescent="0.25">
      <c r="A150" s="315" t="s">
        <v>799</v>
      </c>
      <c r="B150" s="315" t="s">
        <v>800</v>
      </c>
      <c r="C150" s="343">
        <v>0.68500427524897556</v>
      </c>
      <c r="D150" s="343">
        <v>0.58794532268666411</v>
      </c>
      <c r="E150" s="343"/>
      <c r="F150" s="343">
        <v>0.67183585021882852</v>
      </c>
    </row>
    <row r="151" spans="1:7" x14ac:dyDescent="0.25">
      <c r="A151" s="315" t="s">
        <v>801</v>
      </c>
      <c r="B151" s="315" t="s">
        <v>802</v>
      </c>
      <c r="C151" s="343">
        <v>0.3149957247510794</v>
      </c>
      <c r="D151" s="343">
        <v>0.41205467731363649</v>
      </c>
      <c r="E151" s="343"/>
      <c r="F151" s="343">
        <v>0.32816414978131025</v>
      </c>
    </row>
    <row r="152" spans="1:7" x14ac:dyDescent="0.25">
      <c r="A152" s="315" t="s">
        <v>803</v>
      </c>
      <c r="B152" s="315" t="s">
        <v>9</v>
      </c>
      <c r="C152" s="343">
        <v>0</v>
      </c>
      <c r="D152" s="343">
        <v>0</v>
      </c>
      <c r="E152" s="343"/>
      <c r="F152" s="343">
        <v>0</v>
      </c>
    </row>
    <row r="153" spans="1:7" ht="15" customHeight="1" x14ac:dyDescent="0.25">
      <c r="A153" s="315" t="s">
        <v>804</v>
      </c>
      <c r="C153" s="343"/>
      <c r="D153" s="343"/>
      <c r="E153" s="343"/>
      <c r="F153" s="343"/>
    </row>
    <row r="154" spans="1:7" ht="15" customHeight="1" x14ac:dyDescent="0.25">
      <c r="A154" s="315" t="s">
        <v>805</v>
      </c>
      <c r="B154" s="315" t="s">
        <v>806</v>
      </c>
      <c r="C154" s="343">
        <v>0</v>
      </c>
      <c r="D154" s="343">
        <v>0</v>
      </c>
      <c r="E154" s="343"/>
      <c r="F154" s="343">
        <v>0</v>
      </c>
    </row>
    <row r="155" spans="1:7" ht="15" customHeight="1" x14ac:dyDescent="0.25">
      <c r="A155" s="315" t="s">
        <v>807</v>
      </c>
      <c r="B155" s="315" t="s">
        <v>808</v>
      </c>
      <c r="C155" s="343">
        <v>0.49499045662051028</v>
      </c>
      <c r="D155" s="343">
        <v>0.46772306907021227</v>
      </c>
      <c r="E155" s="343"/>
      <c r="F155" s="343">
        <v>0.49129096740031891</v>
      </c>
    </row>
    <row r="156" spans="1:7" ht="15" customHeight="1" x14ac:dyDescent="0.25">
      <c r="A156" s="315" t="s">
        <v>809</v>
      </c>
      <c r="B156" s="315" t="s">
        <v>810</v>
      </c>
      <c r="C156" s="343">
        <v>8.0765354985919378E-3</v>
      </c>
      <c r="D156" s="343">
        <v>1.1244788840667808E-5</v>
      </c>
      <c r="E156" s="343"/>
      <c r="F156" s="343">
        <v>6.9822812000045354E-3</v>
      </c>
    </row>
    <row r="157" spans="1:7" ht="15" customHeight="1" x14ac:dyDescent="0.25">
      <c r="A157" s="315" t="s">
        <v>811</v>
      </c>
      <c r="B157" s="315" t="s">
        <v>812</v>
      </c>
      <c r="C157" s="343">
        <v>9.5096017578939887E-2</v>
      </c>
      <c r="D157" s="343">
        <v>0.30630247447988929</v>
      </c>
      <c r="E157" s="343"/>
      <c r="F157" s="343">
        <v>0.12375134838727068</v>
      </c>
    </row>
    <row r="158" spans="1:7" ht="15" customHeight="1" x14ac:dyDescent="0.25">
      <c r="A158" s="315" t="s">
        <v>813</v>
      </c>
      <c r="B158" s="315" t="s">
        <v>814</v>
      </c>
      <c r="C158" s="343">
        <v>4.1070750555104257E-2</v>
      </c>
      <c r="D158" s="343">
        <v>1.1901688014084485E-4</v>
      </c>
      <c r="E158" s="343"/>
      <c r="F158" s="343">
        <v>3.5514644492584256E-2</v>
      </c>
    </row>
    <row r="159" spans="1:7" ht="15" customHeight="1" x14ac:dyDescent="0.25">
      <c r="A159" s="337"/>
      <c r="B159" s="338" t="s">
        <v>815</v>
      </c>
      <c r="C159" s="337" t="s">
        <v>708</v>
      </c>
      <c r="D159" s="337" t="s">
        <v>709</v>
      </c>
      <c r="E159" s="339"/>
      <c r="F159" s="340" t="s">
        <v>673</v>
      </c>
      <c r="G159" s="340"/>
    </row>
    <row r="160" spans="1:7" x14ac:dyDescent="0.25">
      <c r="A160" s="315" t="s">
        <v>816</v>
      </c>
      <c r="B160" s="315" t="s">
        <v>817</v>
      </c>
      <c r="C160" s="343">
        <v>0.47025515476396901</v>
      </c>
      <c r="D160" s="343">
        <v>0.55535890198179794</v>
      </c>
      <c r="E160" s="343"/>
      <c r="F160" s="343">
        <v>0.48180156326557622</v>
      </c>
    </row>
    <row r="161" spans="1:7" x14ac:dyDescent="0.25">
      <c r="A161" s="315" t="s">
        <v>818</v>
      </c>
      <c r="B161" s="315" t="s">
        <v>819</v>
      </c>
      <c r="C161" s="343">
        <v>0.52974484523611121</v>
      </c>
      <c r="D161" s="343">
        <v>0.44464109801871338</v>
      </c>
      <c r="E161" s="343"/>
      <c r="F161" s="343">
        <v>0.51819843673456256</v>
      </c>
    </row>
    <row r="162" spans="1:7" x14ac:dyDescent="0.25">
      <c r="A162" s="315" t="s">
        <v>820</v>
      </c>
      <c r="B162" s="315" t="s">
        <v>9</v>
      </c>
      <c r="C162" s="343">
        <v>0</v>
      </c>
      <c r="D162" s="343">
        <v>0</v>
      </c>
      <c r="E162" s="343"/>
      <c r="F162" s="343">
        <v>0</v>
      </c>
    </row>
    <row r="163" spans="1:7" x14ac:dyDescent="0.25">
      <c r="A163" s="315" t="s">
        <v>1447</v>
      </c>
      <c r="C163" s="343"/>
      <c r="D163" s="343"/>
      <c r="E163" s="357"/>
      <c r="F163" s="343"/>
    </row>
    <row r="164" spans="1:7" x14ac:dyDescent="0.25">
      <c r="A164" s="315" t="s">
        <v>1448</v>
      </c>
      <c r="C164" s="343"/>
      <c r="D164" s="343"/>
      <c r="E164" s="357"/>
      <c r="F164" s="343"/>
    </row>
    <row r="165" spans="1:7" x14ac:dyDescent="0.25">
      <c r="A165" s="315" t="s">
        <v>1449</v>
      </c>
      <c r="C165" s="343"/>
      <c r="D165" s="343"/>
      <c r="E165" s="357"/>
      <c r="F165" s="343"/>
    </row>
    <row r="166" spans="1:7" x14ac:dyDescent="0.25">
      <c r="A166" s="315" t="s">
        <v>1450</v>
      </c>
      <c r="C166" s="343"/>
      <c r="D166" s="343"/>
      <c r="E166" s="357"/>
      <c r="F166" s="343"/>
    </row>
    <row r="167" spans="1:7" x14ac:dyDescent="0.25">
      <c r="A167" s="315" t="s">
        <v>1451</v>
      </c>
      <c r="C167" s="343"/>
      <c r="D167" s="343"/>
      <c r="E167" s="357"/>
      <c r="F167" s="343"/>
    </row>
    <row r="168" spans="1:7" x14ac:dyDescent="0.25">
      <c r="A168" s="315" t="s">
        <v>1452</v>
      </c>
      <c r="C168" s="343"/>
      <c r="D168" s="343"/>
      <c r="E168" s="357"/>
      <c r="F168" s="343"/>
    </row>
    <row r="169" spans="1:7" ht="15" customHeight="1" x14ac:dyDescent="0.25">
      <c r="A169" s="337"/>
      <c r="B169" s="338" t="s">
        <v>821</v>
      </c>
      <c r="C169" s="337" t="s">
        <v>708</v>
      </c>
      <c r="D169" s="337" t="s">
        <v>709</v>
      </c>
      <c r="E169" s="339"/>
      <c r="F169" s="340" t="s">
        <v>673</v>
      </c>
      <c r="G169" s="340"/>
    </row>
    <row r="170" spans="1:7" x14ac:dyDescent="0.25">
      <c r="A170" s="315" t="s">
        <v>822</v>
      </c>
      <c r="B170" s="353" t="s">
        <v>823</v>
      </c>
      <c r="C170" s="343">
        <v>0.16990922413217385</v>
      </c>
      <c r="D170" s="343">
        <v>0.1631382362305939</v>
      </c>
      <c r="E170" s="343"/>
      <c r="F170" s="343">
        <v>0.168990573720708</v>
      </c>
    </row>
    <row r="171" spans="1:7" x14ac:dyDescent="0.25">
      <c r="A171" s="315" t="s">
        <v>824</v>
      </c>
      <c r="B171" s="353" t="s">
        <v>140</v>
      </c>
      <c r="C171" s="343">
        <v>0.20081367655327395</v>
      </c>
      <c r="D171" s="343">
        <v>0.20264464185634898</v>
      </c>
      <c r="E171" s="343"/>
      <c r="F171" s="343">
        <v>0.20106209185989954</v>
      </c>
    </row>
    <row r="172" spans="1:7" x14ac:dyDescent="0.25">
      <c r="A172" s="315" t="s">
        <v>825</v>
      </c>
      <c r="B172" s="353" t="s">
        <v>41</v>
      </c>
      <c r="C172" s="343">
        <v>0.19498764134789198</v>
      </c>
      <c r="D172" s="343">
        <v>0.16555990149402233</v>
      </c>
      <c r="E172" s="343"/>
      <c r="F172" s="343">
        <v>0.19099504740595083</v>
      </c>
    </row>
    <row r="173" spans="1:7" x14ac:dyDescent="0.25">
      <c r="A173" s="315" t="s">
        <v>826</v>
      </c>
      <c r="B173" s="353" t="s">
        <v>42</v>
      </c>
      <c r="C173" s="343">
        <v>0.27376826937250176</v>
      </c>
      <c r="D173" s="343">
        <v>0.24333178016016402</v>
      </c>
      <c r="E173" s="343"/>
      <c r="F173" s="343">
        <v>0.26963881386422217</v>
      </c>
    </row>
    <row r="174" spans="1:7" x14ac:dyDescent="0.25">
      <c r="A174" s="315" t="s">
        <v>827</v>
      </c>
      <c r="B174" s="353" t="s">
        <v>43</v>
      </c>
      <c r="C174" s="343">
        <v>0.16052118859415845</v>
      </c>
      <c r="D174" s="343">
        <v>0.22532544024864826</v>
      </c>
      <c r="E174" s="343"/>
      <c r="F174" s="343">
        <v>0.16931347314921941</v>
      </c>
    </row>
    <row r="175" spans="1:7" x14ac:dyDescent="0.25">
      <c r="A175" s="315" t="s">
        <v>1453</v>
      </c>
      <c r="B175" s="353"/>
      <c r="C175" s="343"/>
      <c r="D175" s="343"/>
      <c r="E175" s="372"/>
      <c r="F175" s="343"/>
    </row>
    <row r="176" spans="1:7" x14ac:dyDescent="0.25">
      <c r="A176" s="315" t="s">
        <v>1454</v>
      </c>
      <c r="B176" s="353"/>
      <c r="C176" s="343"/>
      <c r="D176" s="343"/>
      <c r="E176" s="372"/>
      <c r="F176" s="343"/>
    </row>
    <row r="177" spans="1:7" x14ac:dyDescent="0.25">
      <c r="A177" s="315" t="s">
        <v>1455</v>
      </c>
      <c r="B177" s="353"/>
      <c r="C177" s="343"/>
      <c r="D177" s="343"/>
      <c r="E177" s="372"/>
      <c r="F177" s="343"/>
    </row>
    <row r="178" spans="1:7" x14ac:dyDescent="0.25">
      <c r="A178" s="315" t="s">
        <v>1456</v>
      </c>
      <c r="B178" s="353"/>
      <c r="C178" s="343"/>
      <c r="D178" s="343"/>
      <c r="E178" s="372"/>
      <c r="F178" s="343"/>
    </row>
    <row r="179" spans="1:7" ht="15" customHeight="1" x14ac:dyDescent="0.25">
      <c r="A179" s="337"/>
      <c r="B179" s="338" t="s">
        <v>828</v>
      </c>
      <c r="C179" s="337" t="s">
        <v>708</v>
      </c>
      <c r="D179" s="337" t="s">
        <v>709</v>
      </c>
      <c r="E179" s="339"/>
      <c r="F179" s="340" t="s">
        <v>673</v>
      </c>
      <c r="G179" s="340"/>
    </row>
    <row r="180" spans="1:7" x14ac:dyDescent="0.25">
      <c r="A180" s="315" t="s">
        <v>829</v>
      </c>
      <c r="B180" s="315" t="s">
        <v>830</v>
      </c>
      <c r="C180" s="369">
        <v>1.2796670820383015E-3</v>
      </c>
      <c r="D180" s="369">
        <v>6.5543891631352161E-3</v>
      </c>
      <c r="E180" s="313"/>
      <c r="F180" s="369">
        <v>1.995312372321719E-3</v>
      </c>
    </row>
    <row r="181" spans="1:7" x14ac:dyDescent="0.25">
      <c r="A181" s="315" t="s">
        <v>1457</v>
      </c>
      <c r="C181" s="369"/>
      <c r="D181" s="369"/>
      <c r="E181" s="313"/>
      <c r="F181" s="369"/>
    </row>
    <row r="182" spans="1:7" x14ac:dyDescent="0.25">
      <c r="A182" s="315" t="s">
        <v>1458</v>
      </c>
      <c r="C182" s="369"/>
      <c r="D182" s="369"/>
      <c r="E182" s="313"/>
      <c r="F182" s="369"/>
    </row>
    <row r="183" spans="1:7" x14ac:dyDescent="0.25">
      <c r="A183" s="315" t="s">
        <v>1459</v>
      </c>
      <c r="C183" s="369"/>
      <c r="D183" s="369"/>
      <c r="E183" s="313"/>
      <c r="F183" s="369"/>
    </row>
    <row r="184" spans="1:7" x14ac:dyDescent="0.25">
      <c r="A184" s="315" t="s">
        <v>1460</v>
      </c>
      <c r="C184" s="369"/>
      <c r="D184" s="369"/>
      <c r="E184" s="313"/>
      <c r="F184" s="369"/>
    </row>
    <row r="185" spans="1:7" ht="18.75" x14ac:dyDescent="0.25">
      <c r="A185" s="373"/>
      <c r="B185" s="374" t="s">
        <v>670</v>
      </c>
      <c r="C185" s="373"/>
      <c r="D185" s="373"/>
      <c r="E185" s="373"/>
      <c r="F185" s="375"/>
      <c r="G185" s="375"/>
    </row>
    <row r="186" spans="1:7" ht="15" customHeight="1" x14ac:dyDescent="0.25">
      <c r="A186" s="337"/>
      <c r="B186" s="338" t="s">
        <v>831</v>
      </c>
      <c r="C186" s="337" t="s">
        <v>832</v>
      </c>
      <c r="D186" s="337" t="s">
        <v>833</v>
      </c>
      <c r="E186" s="339"/>
      <c r="F186" s="337" t="s">
        <v>708</v>
      </c>
      <c r="G186" s="337" t="s">
        <v>834</v>
      </c>
    </row>
    <row r="187" spans="1:7" x14ac:dyDescent="0.25">
      <c r="A187" s="315" t="s">
        <v>835</v>
      </c>
      <c r="B187" s="335" t="s">
        <v>836</v>
      </c>
      <c r="C187" s="341">
        <v>1763.013444431085</v>
      </c>
      <c r="D187" s="341"/>
      <c r="E187" s="341"/>
      <c r="F187" s="341"/>
      <c r="G187" s="341"/>
    </row>
    <row r="188" spans="1:7" x14ac:dyDescent="0.25">
      <c r="A188" s="330"/>
      <c r="B188" s="376"/>
      <c r="C188" s="341"/>
      <c r="D188" s="341"/>
      <c r="E188" s="341"/>
      <c r="F188" s="341"/>
      <c r="G188" s="341"/>
    </row>
    <row r="189" spans="1:7" x14ac:dyDescent="0.25">
      <c r="B189" s="335" t="s">
        <v>837</v>
      </c>
      <c r="C189" s="341"/>
      <c r="D189" s="341"/>
      <c r="E189" s="341"/>
      <c r="F189" s="341"/>
      <c r="G189" s="341"/>
    </row>
    <row r="190" spans="1:7" x14ac:dyDescent="0.25">
      <c r="A190" s="315" t="s">
        <v>838</v>
      </c>
      <c r="B190" s="335" t="s">
        <v>11</v>
      </c>
      <c r="C190" s="341">
        <v>103208.67838700001</v>
      </c>
      <c r="D190" s="341">
        <v>113520</v>
      </c>
      <c r="E190" s="341">
        <v>0</v>
      </c>
      <c r="F190" s="384">
        <v>0.41403376039415546</v>
      </c>
      <c r="G190" s="384">
        <v>0.80287427860133531</v>
      </c>
    </row>
    <row r="191" spans="1:7" x14ac:dyDescent="0.25">
      <c r="A191" s="315" t="s">
        <v>839</v>
      </c>
      <c r="B191" s="335" t="s">
        <v>12</v>
      </c>
      <c r="C191" s="341">
        <v>65090.354700999997</v>
      </c>
      <c r="D191" s="341">
        <v>23485</v>
      </c>
      <c r="E191" s="341">
        <v>0</v>
      </c>
      <c r="F191" s="384">
        <v>0.26111761862885119</v>
      </c>
      <c r="G191" s="384">
        <v>0.1660985062804119</v>
      </c>
    </row>
    <row r="192" spans="1:7" x14ac:dyDescent="0.25">
      <c r="A192" s="315" t="s">
        <v>840</v>
      </c>
      <c r="B192" s="335" t="s">
        <v>13</v>
      </c>
      <c r="C192" s="341">
        <v>31089.368977999999</v>
      </c>
      <c r="D192" s="341">
        <v>3396</v>
      </c>
      <c r="E192" s="341">
        <v>0</v>
      </c>
      <c r="F192" s="384">
        <v>0.12471866268819583</v>
      </c>
      <c r="G192" s="384">
        <v>2.4018332013126628E-2</v>
      </c>
    </row>
    <row r="193" spans="1:7" x14ac:dyDescent="0.25">
      <c r="A193" s="315" t="s">
        <v>841</v>
      </c>
      <c r="B193" s="335" t="s">
        <v>14</v>
      </c>
      <c r="C193" s="341">
        <v>22341.901720000002</v>
      </c>
      <c r="D193" s="341">
        <v>731</v>
      </c>
      <c r="E193" s="341">
        <v>0</v>
      </c>
      <c r="F193" s="384">
        <v>8.9627168258104573E-2</v>
      </c>
      <c r="G193" s="384">
        <v>5.1700237637207196E-3</v>
      </c>
    </row>
    <row r="194" spans="1:7" x14ac:dyDescent="0.25">
      <c r="A194" s="315" t="s">
        <v>842</v>
      </c>
      <c r="B194" s="335" t="s">
        <v>15</v>
      </c>
      <c r="C194" s="341">
        <v>11825.387921</v>
      </c>
      <c r="D194" s="341">
        <v>173</v>
      </c>
      <c r="E194" s="341">
        <v>0</v>
      </c>
      <c r="F194" s="384">
        <v>4.7438935422585156E-2</v>
      </c>
      <c r="G194" s="384">
        <v>1.2235487156274753E-3</v>
      </c>
    </row>
    <row r="195" spans="1:7" x14ac:dyDescent="0.25">
      <c r="A195" s="315" t="s">
        <v>843</v>
      </c>
      <c r="B195" s="335" t="s">
        <v>16</v>
      </c>
      <c r="C195" s="341">
        <v>15720.305227999999</v>
      </c>
      <c r="D195" s="341">
        <v>87</v>
      </c>
      <c r="E195" s="341">
        <v>0</v>
      </c>
      <c r="F195" s="384">
        <v>6.3063854608107942E-2</v>
      </c>
      <c r="G195" s="384">
        <v>6.153106257779789E-4</v>
      </c>
    </row>
    <row r="196" spans="1:7" x14ac:dyDescent="0.25">
      <c r="A196" s="315" t="s">
        <v>1461</v>
      </c>
      <c r="B196" s="335" t="s">
        <v>1594</v>
      </c>
      <c r="C196" s="341" t="s">
        <v>466</v>
      </c>
      <c r="D196" s="341" t="s">
        <v>466</v>
      </c>
      <c r="E196" s="392"/>
      <c r="F196" s="384"/>
      <c r="G196" s="384"/>
    </row>
    <row r="197" spans="1:7" x14ac:dyDescent="0.25">
      <c r="A197" s="315" t="s">
        <v>1462</v>
      </c>
      <c r="B197" s="335" t="s">
        <v>1594</v>
      </c>
      <c r="C197" s="341" t="s">
        <v>466</v>
      </c>
      <c r="D197" s="341" t="s">
        <v>466</v>
      </c>
      <c r="E197" s="392"/>
      <c r="F197" s="384"/>
      <c r="G197" s="384"/>
    </row>
    <row r="198" spans="1:7" x14ac:dyDescent="0.25">
      <c r="A198" s="315" t="s">
        <v>1463</v>
      </c>
      <c r="B198" s="335" t="s">
        <v>1594</v>
      </c>
      <c r="C198" s="341" t="s">
        <v>466</v>
      </c>
      <c r="D198" s="341" t="s">
        <v>466</v>
      </c>
      <c r="E198" s="392"/>
      <c r="F198" s="384"/>
      <c r="G198" s="384"/>
    </row>
    <row r="199" spans="1:7" x14ac:dyDescent="0.25">
      <c r="A199" s="315" t="s">
        <v>1464</v>
      </c>
      <c r="B199" s="335" t="s">
        <v>1594</v>
      </c>
      <c r="C199" s="341" t="s">
        <v>466</v>
      </c>
      <c r="D199" s="341" t="s">
        <v>466</v>
      </c>
      <c r="E199" s="392"/>
      <c r="F199" s="384"/>
      <c r="G199" s="384"/>
    </row>
    <row r="200" spans="1:7" x14ac:dyDescent="0.25">
      <c r="A200" s="315" t="s">
        <v>1465</v>
      </c>
      <c r="B200" s="335" t="s">
        <v>1594</v>
      </c>
      <c r="C200" s="341" t="s">
        <v>466</v>
      </c>
      <c r="D200" s="341" t="s">
        <v>466</v>
      </c>
      <c r="E200" s="392"/>
      <c r="F200" s="384"/>
      <c r="G200" s="384"/>
    </row>
    <row r="201" spans="1:7" x14ac:dyDescent="0.25">
      <c r="A201" s="315" t="s">
        <v>1466</v>
      </c>
      <c r="B201" s="335" t="s">
        <v>1594</v>
      </c>
      <c r="C201" s="341" t="s">
        <v>466</v>
      </c>
      <c r="D201" s="341" t="s">
        <v>466</v>
      </c>
      <c r="E201" s="392"/>
      <c r="F201" s="384"/>
      <c r="G201" s="384"/>
    </row>
    <row r="202" spans="1:7" x14ac:dyDescent="0.25">
      <c r="A202" s="315" t="s">
        <v>1467</v>
      </c>
      <c r="B202" s="335" t="s">
        <v>1594</v>
      </c>
      <c r="C202" s="341" t="s">
        <v>466</v>
      </c>
      <c r="D202" s="341" t="s">
        <v>466</v>
      </c>
      <c r="E202" s="392"/>
      <c r="F202" s="384"/>
      <c r="G202" s="384"/>
    </row>
    <row r="203" spans="1:7" x14ac:dyDescent="0.25">
      <c r="A203" s="315" t="s">
        <v>1468</v>
      </c>
      <c r="B203" s="335" t="s">
        <v>1594</v>
      </c>
      <c r="C203" s="341" t="s">
        <v>466</v>
      </c>
      <c r="D203" s="341" t="s">
        <v>466</v>
      </c>
      <c r="E203" s="392"/>
      <c r="F203" s="384"/>
      <c r="G203" s="384"/>
    </row>
    <row r="204" spans="1:7" x14ac:dyDescent="0.25">
      <c r="A204" s="315" t="s">
        <v>1469</v>
      </c>
      <c r="B204" s="335" t="s">
        <v>1594</v>
      </c>
      <c r="C204" s="341" t="s">
        <v>466</v>
      </c>
      <c r="D204" s="341" t="s">
        <v>466</v>
      </c>
      <c r="E204" s="392"/>
      <c r="F204" s="384"/>
      <c r="G204" s="384"/>
    </row>
    <row r="205" spans="1:7" x14ac:dyDescent="0.25">
      <c r="A205" s="315" t="s">
        <v>1470</v>
      </c>
      <c r="B205" s="335" t="s">
        <v>1594</v>
      </c>
      <c r="C205" s="341" t="s">
        <v>466</v>
      </c>
      <c r="D205" s="341" t="s">
        <v>466</v>
      </c>
      <c r="E205" s="392"/>
      <c r="F205" s="384"/>
      <c r="G205" s="384"/>
    </row>
    <row r="206" spans="1:7" x14ac:dyDescent="0.25">
      <c r="A206" s="315" t="s">
        <v>1471</v>
      </c>
      <c r="B206" s="335" t="s">
        <v>1594</v>
      </c>
      <c r="C206" s="341" t="s">
        <v>466</v>
      </c>
      <c r="D206" s="341" t="s">
        <v>466</v>
      </c>
      <c r="E206" s="392"/>
      <c r="F206" s="384"/>
      <c r="G206" s="384"/>
    </row>
    <row r="207" spans="1:7" x14ac:dyDescent="0.25">
      <c r="A207" s="315" t="s">
        <v>1472</v>
      </c>
      <c r="B207" s="335" t="s">
        <v>1594</v>
      </c>
      <c r="C207" s="341" t="s">
        <v>466</v>
      </c>
      <c r="D207" s="341" t="s">
        <v>466</v>
      </c>
      <c r="E207" s="392"/>
      <c r="F207" s="384"/>
      <c r="G207" s="384"/>
    </row>
    <row r="208" spans="1:7" x14ac:dyDescent="0.25">
      <c r="A208" s="315" t="s">
        <v>1473</v>
      </c>
      <c r="B208" s="335" t="s">
        <v>1594</v>
      </c>
      <c r="C208" s="341" t="s">
        <v>466</v>
      </c>
      <c r="D208" s="341" t="s">
        <v>466</v>
      </c>
      <c r="E208" s="392"/>
      <c r="F208" s="384"/>
      <c r="G208" s="384"/>
    </row>
    <row r="209" spans="1:7" x14ac:dyDescent="0.25">
      <c r="A209" s="315" t="s">
        <v>1474</v>
      </c>
      <c r="B209" s="335" t="s">
        <v>1594</v>
      </c>
      <c r="C209" s="341" t="s">
        <v>466</v>
      </c>
      <c r="D209" s="341" t="s">
        <v>466</v>
      </c>
      <c r="E209" s="392"/>
      <c r="F209" s="384"/>
      <c r="G209" s="384"/>
    </row>
    <row r="210" spans="1:7" x14ac:dyDescent="0.25">
      <c r="A210" s="315" t="s">
        <v>1475</v>
      </c>
      <c r="B210" s="335" t="s">
        <v>1594</v>
      </c>
      <c r="C210" s="341" t="s">
        <v>466</v>
      </c>
      <c r="D210" s="341" t="s">
        <v>466</v>
      </c>
      <c r="E210" s="392"/>
      <c r="F210" s="384"/>
      <c r="G210" s="384"/>
    </row>
    <row r="211" spans="1:7" x14ac:dyDescent="0.25">
      <c r="A211" s="315" t="s">
        <v>1476</v>
      </c>
      <c r="B211" s="335" t="s">
        <v>1594</v>
      </c>
      <c r="C211" s="341" t="s">
        <v>466</v>
      </c>
      <c r="D211" s="341" t="s">
        <v>466</v>
      </c>
      <c r="E211" s="392"/>
      <c r="F211" s="384"/>
      <c r="G211" s="384"/>
    </row>
    <row r="212" spans="1:7" x14ac:dyDescent="0.25">
      <c r="A212" s="315" t="s">
        <v>1477</v>
      </c>
      <c r="B212" s="335" t="s">
        <v>1594</v>
      </c>
      <c r="C212" s="341" t="s">
        <v>466</v>
      </c>
      <c r="D212" s="341" t="s">
        <v>466</v>
      </c>
      <c r="E212" s="392"/>
      <c r="F212" s="384"/>
      <c r="G212" s="384"/>
    </row>
    <row r="213" spans="1:7" x14ac:dyDescent="0.25">
      <c r="A213" s="315" t="s">
        <v>1478</v>
      </c>
      <c r="B213" s="335" t="s">
        <v>1594</v>
      </c>
      <c r="C213" s="341" t="s">
        <v>466</v>
      </c>
      <c r="D213" s="341" t="s">
        <v>466</v>
      </c>
      <c r="E213" s="392"/>
      <c r="F213" s="384"/>
      <c r="G213" s="384"/>
    </row>
    <row r="214" spans="1:7" x14ac:dyDescent="0.25">
      <c r="A214" s="315" t="s">
        <v>844</v>
      </c>
      <c r="B214" s="346" t="s">
        <v>10</v>
      </c>
      <c r="C214" s="341">
        <v>249275.99693499997</v>
      </c>
      <c r="D214" s="341">
        <v>141392</v>
      </c>
      <c r="E214" s="341">
        <v>0</v>
      </c>
      <c r="F214" s="347">
        <v>1.0000000000000002</v>
      </c>
      <c r="G214" s="347">
        <v>1</v>
      </c>
    </row>
    <row r="215" spans="1:7" ht="15" customHeight="1" x14ac:dyDescent="0.25">
      <c r="A215" s="337"/>
      <c r="B215" s="338" t="s">
        <v>845</v>
      </c>
      <c r="C215" s="337" t="s">
        <v>832</v>
      </c>
      <c r="D215" s="337" t="s">
        <v>833</v>
      </c>
      <c r="E215" s="339"/>
      <c r="F215" s="337" t="s">
        <v>708</v>
      </c>
      <c r="G215" s="337" t="s">
        <v>834</v>
      </c>
    </row>
    <row r="216" spans="1:7" x14ac:dyDescent="0.25">
      <c r="A216" s="315" t="s">
        <v>846</v>
      </c>
      <c r="B216" s="315" t="s">
        <v>847</v>
      </c>
      <c r="C216" s="377" t="s">
        <v>466</v>
      </c>
      <c r="D216" s="377"/>
      <c r="E216" s="377"/>
      <c r="F216" s="377"/>
      <c r="G216" s="377"/>
    </row>
    <row r="217" spans="1:7" x14ac:dyDescent="0.25">
      <c r="C217" s="377"/>
      <c r="D217" s="377"/>
      <c r="E217" s="377"/>
      <c r="F217" s="377"/>
      <c r="G217" s="377"/>
    </row>
    <row r="218" spans="1:7" x14ac:dyDescent="0.25">
      <c r="B218" s="335" t="s">
        <v>848</v>
      </c>
      <c r="C218" s="377"/>
      <c r="D218" s="377"/>
      <c r="E218" s="377"/>
      <c r="F218" s="377"/>
      <c r="G218" s="377"/>
    </row>
    <row r="219" spans="1:7" x14ac:dyDescent="0.25">
      <c r="A219" s="315" t="s">
        <v>849</v>
      </c>
      <c r="B219" s="315" t="s">
        <v>850</v>
      </c>
      <c r="C219" s="377" t="s">
        <v>466</v>
      </c>
      <c r="D219" s="377" t="s">
        <v>466</v>
      </c>
      <c r="E219" s="377">
        <v>0</v>
      </c>
      <c r="F219" s="377" t="s">
        <v>1572</v>
      </c>
      <c r="G219" s="377" t="s">
        <v>1572</v>
      </c>
    </row>
    <row r="220" spans="1:7" x14ac:dyDescent="0.25">
      <c r="A220" s="315" t="s">
        <v>851</v>
      </c>
      <c r="B220" s="315" t="s">
        <v>852</v>
      </c>
      <c r="C220" s="377" t="s">
        <v>466</v>
      </c>
      <c r="D220" s="377" t="s">
        <v>466</v>
      </c>
      <c r="E220" s="377">
        <v>0</v>
      </c>
      <c r="F220" s="377" t="s">
        <v>1572</v>
      </c>
      <c r="G220" s="377" t="s">
        <v>1572</v>
      </c>
    </row>
    <row r="221" spans="1:7" x14ac:dyDescent="0.25">
      <c r="A221" s="315" t="s">
        <v>853</v>
      </c>
      <c r="B221" s="315" t="s">
        <v>854</v>
      </c>
      <c r="C221" s="377" t="s">
        <v>466</v>
      </c>
      <c r="D221" s="377" t="s">
        <v>466</v>
      </c>
      <c r="E221" s="377">
        <v>0</v>
      </c>
      <c r="F221" s="377" t="s">
        <v>1572</v>
      </c>
      <c r="G221" s="377" t="s">
        <v>1572</v>
      </c>
    </row>
    <row r="222" spans="1:7" x14ac:dyDescent="0.25">
      <c r="A222" s="315" t="s">
        <v>855</v>
      </c>
      <c r="B222" s="315" t="s">
        <v>856</v>
      </c>
      <c r="C222" s="377" t="s">
        <v>466</v>
      </c>
      <c r="D222" s="377" t="s">
        <v>466</v>
      </c>
      <c r="E222" s="377">
        <v>0</v>
      </c>
      <c r="F222" s="377" t="s">
        <v>1572</v>
      </c>
      <c r="G222" s="377" t="s">
        <v>1572</v>
      </c>
    </row>
    <row r="223" spans="1:7" x14ac:dyDescent="0.25">
      <c r="A223" s="315" t="s">
        <v>857</v>
      </c>
      <c r="B223" s="315" t="s">
        <v>858</v>
      </c>
      <c r="C223" s="377" t="s">
        <v>466</v>
      </c>
      <c r="D223" s="377" t="s">
        <v>466</v>
      </c>
      <c r="E223" s="377">
        <v>0</v>
      </c>
      <c r="F223" s="377" t="s">
        <v>1572</v>
      </c>
      <c r="G223" s="377" t="s">
        <v>1572</v>
      </c>
    </row>
    <row r="224" spans="1:7" x14ac:dyDescent="0.25">
      <c r="A224" s="315" t="s">
        <v>859</v>
      </c>
      <c r="B224" s="315" t="s">
        <v>860</v>
      </c>
      <c r="C224" s="377" t="s">
        <v>466</v>
      </c>
      <c r="D224" s="377" t="s">
        <v>466</v>
      </c>
      <c r="E224" s="377">
        <v>0</v>
      </c>
      <c r="F224" s="377" t="s">
        <v>1572</v>
      </c>
      <c r="G224" s="377" t="s">
        <v>1572</v>
      </c>
    </row>
    <row r="225" spans="1:7" x14ac:dyDescent="0.25">
      <c r="A225" s="315" t="s">
        <v>861</v>
      </c>
      <c r="B225" s="315" t="s">
        <v>862</v>
      </c>
      <c r="C225" s="377" t="s">
        <v>466</v>
      </c>
      <c r="D225" s="377" t="s">
        <v>466</v>
      </c>
      <c r="E225" s="377">
        <v>0</v>
      </c>
      <c r="F225" s="377" t="s">
        <v>1572</v>
      </c>
      <c r="G225" s="377" t="s">
        <v>1572</v>
      </c>
    </row>
    <row r="226" spans="1:7" x14ac:dyDescent="0.25">
      <c r="A226" s="315" t="s">
        <v>863</v>
      </c>
      <c r="B226" s="315" t="s">
        <v>864</v>
      </c>
      <c r="C226" s="377" t="s">
        <v>466</v>
      </c>
      <c r="D226" s="377" t="s">
        <v>466</v>
      </c>
      <c r="E226" s="377">
        <v>0</v>
      </c>
      <c r="F226" s="377" t="s">
        <v>1572</v>
      </c>
      <c r="G226" s="377" t="s">
        <v>1572</v>
      </c>
    </row>
    <row r="227" spans="1:7" x14ac:dyDescent="0.25">
      <c r="A227" s="315" t="s">
        <v>865</v>
      </c>
      <c r="B227" s="346" t="s">
        <v>10</v>
      </c>
      <c r="C227" s="377">
        <v>0</v>
      </c>
      <c r="D227" s="377">
        <v>0</v>
      </c>
      <c r="E227" s="377">
        <v>0</v>
      </c>
      <c r="F227" s="377">
        <v>0</v>
      </c>
      <c r="G227" s="377">
        <v>0</v>
      </c>
    </row>
    <row r="228" spans="1:7" x14ac:dyDescent="0.25">
      <c r="A228" s="315" t="s">
        <v>1479</v>
      </c>
      <c r="B228" s="399" t="s">
        <v>866</v>
      </c>
      <c r="C228" s="377" t="s">
        <v>466</v>
      </c>
      <c r="G228" s="315"/>
    </row>
    <row r="229" spans="1:7" x14ac:dyDescent="0.25">
      <c r="A229" s="315" t="s">
        <v>1480</v>
      </c>
      <c r="B229" s="399" t="s">
        <v>867</v>
      </c>
      <c r="C229" s="377" t="s">
        <v>466</v>
      </c>
      <c r="G229" s="315"/>
    </row>
    <row r="230" spans="1:7" x14ac:dyDescent="0.25">
      <c r="A230" s="315" t="s">
        <v>1481</v>
      </c>
      <c r="B230" s="399" t="s">
        <v>868</v>
      </c>
      <c r="C230" s="377" t="s">
        <v>466</v>
      </c>
      <c r="G230" s="315"/>
    </row>
    <row r="231" spans="1:7" x14ac:dyDescent="0.25">
      <c r="A231" s="315" t="s">
        <v>1482</v>
      </c>
      <c r="B231" s="399" t="s">
        <v>869</v>
      </c>
      <c r="C231" s="377" t="s">
        <v>466</v>
      </c>
      <c r="G231" s="315"/>
    </row>
    <row r="232" spans="1:7" x14ac:dyDescent="0.25">
      <c r="A232" s="315" t="s">
        <v>1483</v>
      </c>
      <c r="B232" s="399" t="s">
        <v>870</v>
      </c>
      <c r="C232" s="377" t="s">
        <v>466</v>
      </c>
      <c r="G232" s="315"/>
    </row>
    <row r="233" spans="1:7" x14ac:dyDescent="0.25">
      <c r="A233" s="315" t="s">
        <v>1484</v>
      </c>
      <c r="B233" s="399" t="s">
        <v>871</v>
      </c>
      <c r="C233" s="377" t="s">
        <v>466</v>
      </c>
      <c r="G233" s="315"/>
    </row>
    <row r="234" spans="1:7" x14ac:dyDescent="0.25">
      <c r="A234" s="315" t="s">
        <v>1485</v>
      </c>
      <c r="B234" s="346"/>
      <c r="C234" s="344"/>
      <c r="G234" s="315"/>
    </row>
    <row r="235" spans="1:7" x14ac:dyDescent="0.25">
      <c r="A235" s="315" t="s">
        <v>1486</v>
      </c>
      <c r="B235" s="346"/>
      <c r="C235" s="344"/>
      <c r="G235" s="315"/>
    </row>
    <row r="236" spans="1:7" x14ac:dyDescent="0.25">
      <c r="A236" s="315" t="s">
        <v>1487</v>
      </c>
      <c r="B236" s="346"/>
      <c r="C236" s="344"/>
      <c r="G236" s="315"/>
    </row>
    <row r="237" spans="1:7" ht="15" customHeight="1" x14ac:dyDescent="0.25">
      <c r="A237" s="337"/>
      <c r="B237" s="338" t="s">
        <v>872</v>
      </c>
      <c r="C237" s="337" t="s">
        <v>832</v>
      </c>
      <c r="D237" s="337" t="s">
        <v>833</v>
      </c>
      <c r="E237" s="339"/>
      <c r="F237" s="337" t="s">
        <v>708</v>
      </c>
      <c r="G237" s="337" t="s">
        <v>834</v>
      </c>
    </row>
    <row r="238" spans="1:7" x14ac:dyDescent="0.25">
      <c r="A238" s="315" t="s">
        <v>873</v>
      </c>
      <c r="B238" s="315" t="s">
        <v>847</v>
      </c>
      <c r="C238" s="377">
        <v>0.5924790793776713</v>
      </c>
      <c r="D238" s="377"/>
      <c r="E238" s="377"/>
      <c r="F238" s="377"/>
      <c r="G238" s="377"/>
    </row>
    <row r="239" spans="1:7" x14ac:dyDescent="0.25">
      <c r="C239" s="377"/>
      <c r="D239" s="377"/>
      <c r="E239" s="377"/>
      <c r="F239" s="377"/>
      <c r="G239" s="377"/>
    </row>
    <row r="240" spans="1:7" x14ac:dyDescent="0.25">
      <c r="B240" s="335" t="s">
        <v>848</v>
      </c>
      <c r="C240" s="377"/>
      <c r="D240" s="377"/>
      <c r="E240" s="377"/>
      <c r="F240" s="377"/>
      <c r="G240" s="377"/>
    </row>
    <row r="241" spans="1:7" x14ac:dyDescent="0.25">
      <c r="A241" s="315" t="s">
        <v>874</v>
      </c>
      <c r="B241" s="315" t="s">
        <v>850</v>
      </c>
      <c r="C241" s="341">
        <v>164949.30310200001</v>
      </c>
      <c r="D241" s="377" t="s">
        <v>466</v>
      </c>
      <c r="E241" s="377">
        <v>0</v>
      </c>
      <c r="F241" s="372">
        <v>0.66171354293926621</v>
      </c>
      <c r="G241" s="377" t="s">
        <v>1572</v>
      </c>
    </row>
    <row r="242" spans="1:7" x14ac:dyDescent="0.25">
      <c r="A242" s="315" t="s">
        <v>875</v>
      </c>
      <c r="B242" s="315" t="s">
        <v>852</v>
      </c>
      <c r="C242" s="341">
        <v>30254.856928000001</v>
      </c>
      <c r="D242" s="377" t="s">
        <v>466</v>
      </c>
      <c r="E242" s="377">
        <v>0</v>
      </c>
      <c r="F242" s="372">
        <v>0.1213709193822277</v>
      </c>
      <c r="G242" s="377" t="s">
        <v>1572</v>
      </c>
    </row>
    <row r="243" spans="1:7" x14ac:dyDescent="0.25">
      <c r="A243" s="315" t="s">
        <v>876</v>
      </c>
      <c r="B243" s="315" t="s">
        <v>854</v>
      </c>
      <c r="C243" s="341">
        <v>24189.347581000002</v>
      </c>
      <c r="D243" s="377" t="s">
        <v>466</v>
      </c>
      <c r="E243" s="377">
        <v>0</v>
      </c>
      <c r="F243" s="372">
        <v>9.7038414762595032E-2</v>
      </c>
      <c r="G243" s="377" t="s">
        <v>1572</v>
      </c>
    </row>
    <row r="244" spans="1:7" x14ac:dyDescent="0.25">
      <c r="A244" s="315" t="s">
        <v>877</v>
      </c>
      <c r="B244" s="315" t="s">
        <v>856</v>
      </c>
      <c r="C244" s="341">
        <v>17238.950296999999</v>
      </c>
      <c r="D244" s="377" t="s">
        <v>466</v>
      </c>
      <c r="E244" s="377">
        <v>0</v>
      </c>
      <c r="F244" s="372">
        <v>6.9156078037673582E-2</v>
      </c>
      <c r="G244" s="377" t="s">
        <v>1572</v>
      </c>
    </row>
    <row r="245" spans="1:7" x14ac:dyDescent="0.25">
      <c r="A245" s="315" t="s">
        <v>878</v>
      </c>
      <c r="B245" s="315" t="s">
        <v>858</v>
      </c>
      <c r="C245" s="341">
        <v>8614.1126842000012</v>
      </c>
      <c r="D245" s="377" t="s">
        <v>466</v>
      </c>
      <c r="E245" s="377">
        <v>0</v>
      </c>
      <c r="F245" s="372">
        <v>3.4556526862167397E-2</v>
      </c>
      <c r="G245" s="377" t="s">
        <v>1572</v>
      </c>
    </row>
    <row r="246" spans="1:7" x14ac:dyDescent="0.25">
      <c r="A246" s="315" t="s">
        <v>879</v>
      </c>
      <c r="B246" s="315" t="s">
        <v>860</v>
      </c>
      <c r="C246" s="341">
        <v>1815.72903793</v>
      </c>
      <c r="D246" s="377" t="s">
        <v>466</v>
      </c>
      <c r="E246" s="377">
        <v>0</v>
      </c>
      <c r="F246" s="372">
        <v>7.2840107360950561E-3</v>
      </c>
      <c r="G246" s="377" t="s">
        <v>1572</v>
      </c>
    </row>
    <row r="247" spans="1:7" x14ac:dyDescent="0.25">
      <c r="A247" s="315" t="s">
        <v>880</v>
      </c>
      <c r="B247" s="315" t="s">
        <v>862</v>
      </c>
      <c r="C247" s="341">
        <v>907.38544559999991</v>
      </c>
      <c r="D247" s="377" t="s">
        <v>466</v>
      </c>
      <c r="E247" s="377">
        <v>0</v>
      </c>
      <c r="F247" s="372">
        <v>3.6400835088597626E-3</v>
      </c>
      <c r="G247" s="377" t="s">
        <v>1572</v>
      </c>
    </row>
    <row r="248" spans="1:7" x14ac:dyDescent="0.25">
      <c r="A248" s="315" t="s">
        <v>881</v>
      </c>
      <c r="B248" s="315" t="s">
        <v>864</v>
      </c>
      <c r="C248" s="341">
        <v>1306.3118599099998</v>
      </c>
      <c r="D248" s="377" t="s">
        <v>466</v>
      </c>
      <c r="E248" s="377">
        <v>0</v>
      </c>
      <c r="F248" s="372">
        <v>5.2404237711153297E-3</v>
      </c>
      <c r="G248" s="377" t="s">
        <v>1572</v>
      </c>
    </row>
    <row r="249" spans="1:7" x14ac:dyDescent="0.25">
      <c r="A249" s="315" t="s">
        <v>882</v>
      </c>
      <c r="B249" s="346" t="s">
        <v>10</v>
      </c>
      <c r="C249" s="341">
        <v>249275.99693564</v>
      </c>
      <c r="D249" s="377">
        <v>0</v>
      </c>
      <c r="E249" s="377">
        <v>0</v>
      </c>
      <c r="F249" s="372">
        <v>1</v>
      </c>
      <c r="G249" s="377">
        <v>0</v>
      </c>
    </row>
    <row r="250" spans="1:7" x14ac:dyDescent="0.25">
      <c r="A250" s="315" t="s">
        <v>883</v>
      </c>
      <c r="B250" s="361" t="s">
        <v>866</v>
      </c>
      <c r="C250" s="341">
        <v>519.56157466000002</v>
      </c>
      <c r="D250" s="377">
        <v>0</v>
      </c>
      <c r="E250" s="377">
        <v>0</v>
      </c>
      <c r="F250" s="372">
        <v>2.0842824060358462E-3</v>
      </c>
      <c r="G250" s="377" t="s">
        <v>1572</v>
      </c>
    </row>
    <row r="251" spans="1:7" x14ac:dyDescent="0.25">
      <c r="A251" s="315" t="s">
        <v>884</v>
      </c>
      <c r="B251" s="361" t="s">
        <v>867</v>
      </c>
      <c r="C251" s="341">
        <v>360.84642687000002</v>
      </c>
      <c r="D251" s="377">
        <v>0</v>
      </c>
      <c r="E251" s="377">
        <v>0</v>
      </c>
      <c r="F251" s="372">
        <v>1.4475779108534311E-3</v>
      </c>
      <c r="G251" s="377" t="s">
        <v>1572</v>
      </c>
    </row>
    <row r="252" spans="1:7" x14ac:dyDescent="0.25">
      <c r="A252" s="315" t="s">
        <v>885</v>
      </c>
      <c r="B252" s="361" t="s">
        <v>868</v>
      </c>
      <c r="C252" s="341">
        <v>187.91210455999999</v>
      </c>
      <c r="D252" s="377">
        <v>0</v>
      </c>
      <c r="E252" s="377">
        <v>0</v>
      </c>
      <c r="F252" s="372">
        <v>7.5383152357231002E-4</v>
      </c>
      <c r="G252" s="377" t="s">
        <v>1572</v>
      </c>
    </row>
    <row r="253" spans="1:7" x14ac:dyDescent="0.25">
      <c r="A253" s="315" t="s">
        <v>886</v>
      </c>
      <c r="B253" s="361" t="s">
        <v>869</v>
      </c>
      <c r="C253" s="341">
        <v>103.69353529999999</v>
      </c>
      <c r="D253" s="377">
        <v>0</v>
      </c>
      <c r="E253" s="377">
        <v>0</v>
      </c>
      <c r="F253" s="372">
        <v>4.1597882096434816E-4</v>
      </c>
      <c r="G253" s="377" t="s">
        <v>1572</v>
      </c>
    </row>
    <row r="254" spans="1:7" x14ac:dyDescent="0.25">
      <c r="A254" s="315" t="s">
        <v>887</v>
      </c>
      <c r="B254" s="361" t="s">
        <v>870</v>
      </c>
      <c r="C254" s="341">
        <v>52.949740399999996</v>
      </c>
      <c r="D254" s="377">
        <v>0</v>
      </c>
      <c r="E254" s="377">
        <v>0</v>
      </c>
      <c r="F254" s="372">
        <v>2.124141154820894E-4</v>
      </c>
      <c r="G254" s="377" t="s">
        <v>1572</v>
      </c>
    </row>
    <row r="255" spans="1:7" x14ac:dyDescent="0.25">
      <c r="A255" s="315" t="s">
        <v>888</v>
      </c>
      <c r="B255" s="361" t="s">
        <v>871</v>
      </c>
      <c r="C255" s="341">
        <v>81.34847812000001</v>
      </c>
      <c r="D255" s="377">
        <v>0</v>
      </c>
      <c r="E255" s="377">
        <v>0</v>
      </c>
      <c r="F255" s="372">
        <v>3.2633899420730504E-4</v>
      </c>
      <c r="G255" s="377" t="s">
        <v>1572</v>
      </c>
    </row>
    <row r="256" spans="1:7" x14ac:dyDescent="0.25">
      <c r="A256" s="315" t="s">
        <v>1488</v>
      </c>
      <c r="B256" s="361"/>
      <c r="C256" s="341"/>
      <c r="F256" s="384"/>
      <c r="G256" s="315"/>
    </row>
    <row r="257" spans="1:7" x14ac:dyDescent="0.25">
      <c r="A257" s="315" t="s">
        <v>1489</v>
      </c>
      <c r="B257" s="361"/>
      <c r="C257" s="341"/>
      <c r="F257" s="384"/>
      <c r="G257" s="315"/>
    </row>
    <row r="258" spans="1:7" x14ac:dyDescent="0.25">
      <c r="A258" s="315" t="s">
        <v>1490</v>
      </c>
      <c r="B258" s="361"/>
      <c r="C258" s="341"/>
      <c r="F258" s="384"/>
      <c r="G258" s="315"/>
    </row>
    <row r="259" spans="1:7" ht="15" customHeight="1" x14ac:dyDescent="0.25">
      <c r="A259" s="337"/>
      <c r="B259" s="338" t="s">
        <v>889</v>
      </c>
      <c r="C259" s="337" t="s">
        <v>708</v>
      </c>
      <c r="D259" s="337"/>
      <c r="E259" s="339"/>
      <c r="F259" s="337"/>
      <c r="G259" s="337"/>
    </row>
    <row r="260" spans="1:7" x14ac:dyDescent="0.25">
      <c r="A260" s="315" t="s">
        <v>890</v>
      </c>
      <c r="B260" s="315" t="s">
        <v>891</v>
      </c>
      <c r="C260" s="343">
        <v>0.63348776429672338</v>
      </c>
      <c r="E260" s="357"/>
      <c r="F260" s="357"/>
      <c r="G260" s="357"/>
    </row>
    <row r="261" spans="1:7" x14ac:dyDescent="0.25">
      <c r="A261" s="315" t="s">
        <v>892</v>
      </c>
      <c r="B261" s="315" t="s">
        <v>893</v>
      </c>
      <c r="C261" s="343">
        <v>3.0941215574480128E-2</v>
      </c>
      <c r="E261" s="357"/>
      <c r="F261" s="357"/>
    </row>
    <row r="262" spans="1:7" x14ac:dyDescent="0.25">
      <c r="A262" s="315" t="s">
        <v>894</v>
      </c>
      <c r="B262" s="315" t="s">
        <v>895</v>
      </c>
      <c r="C262" s="343">
        <v>0</v>
      </c>
      <c r="E262" s="357"/>
      <c r="F262" s="357"/>
    </row>
    <row r="263" spans="1:7" x14ac:dyDescent="0.25">
      <c r="A263" s="315" t="s">
        <v>896</v>
      </c>
      <c r="B263" s="315" t="s">
        <v>1595</v>
      </c>
      <c r="C263" s="343">
        <v>0</v>
      </c>
      <c r="E263" s="357"/>
      <c r="F263" s="357"/>
    </row>
    <row r="264" spans="1:7" x14ac:dyDescent="0.25">
      <c r="A264" s="315" t="s">
        <v>1491</v>
      </c>
      <c r="B264" s="315" t="s">
        <v>9</v>
      </c>
      <c r="C264" s="343">
        <v>0.33557102012879647</v>
      </c>
      <c r="E264" s="357"/>
      <c r="F264" s="357"/>
    </row>
    <row r="265" spans="1:7" x14ac:dyDescent="0.25">
      <c r="A265" s="315" t="s">
        <v>897</v>
      </c>
      <c r="B265" s="361" t="s">
        <v>898</v>
      </c>
      <c r="C265" s="343">
        <v>0.10934151774805659</v>
      </c>
      <c r="E265" s="357"/>
      <c r="F265" s="357"/>
    </row>
    <row r="266" spans="1:7" x14ac:dyDescent="0.25">
      <c r="A266" s="315" t="s">
        <v>899</v>
      </c>
      <c r="B266" s="361" t="s">
        <v>690</v>
      </c>
      <c r="C266" s="343">
        <v>0.16918818301245422</v>
      </c>
      <c r="E266" s="357"/>
      <c r="F266" s="357"/>
    </row>
    <row r="267" spans="1:7" x14ac:dyDescent="0.25">
      <c r="A267" s="315" t="s">
        <v>900</v>
      </c>
      <c r="B267" s="361" t="s">
        <v>901</v>
      </c>
      <c r="C267" s="343">
        <v>5.7041319368285576E-2</v>
      </c>
      <c r="E267" s="357"/>
      <c r="F267" s="357"/>
    </row>
    <row r="268" spans="1:7" x14ac:dyDescent="0.25">
      <c r="A268" s="315" t="s">
        <v>902</v>
      </c>
      <c r="B268" s="361" t="s">
        <v>903</v>
      </c>
      <c r="C268" s="343">
        <v>0</v>
      </c>
      <c r="E268" s="357"/>
      <c r="F268" s="357"/>
    </row>
    <row r="269" spans="1:7" x14ac:dyDescent="0.25">
      <c r="A269" s="315" t="s">
        <v>904</v>
      </c>
      <c r="B269" s="361" t="s">
        <v>905</v>
      </c>
      <c r="C269" s="343">
        <v>0</v>
      </c>
      <c r="E269" s="357"/>
      <c r="F269" s="357"/>
    </row>
    <row r="270" spans="1:7" x14ac:dyDescent="0.25">
      <c r="A270" s="315" t="s">
        <v>1492</v>
      </c>
      <c r="B270" s="361"/>
      <c r="C270" s="343"/>
      <c r="E270" s="357"/>
      <c r="F270" s="357"/>
    </row>
    <row r="271" spans="1:7" x14ac:dyDescent="0.25">
      <c r="A271" s="315" t="s">
        <v>1493</v>
      </c>
      <c r="B271" s="361"/>
      <c r="C271" s="343"/>
      <c r="E271" s="357"/>
      <c r="F271" s="357"/>
    </row>
    <row r="272" spans="1:7" x14ac:dyDescent="0.25">
      <c r="A272" s="315" t="s">
        <v>1494</v>
      </c>
      <c r="B272" s="361"/>
      <c r="C272" s="343"/>
      <c r="E272" s="357"/>
      <c r="F272" s="357"/>
    </row>
    <row r="273" spans="1:7" x14ac:dyDescent="0.25">
      <c r="A273" s="315" t="s">
        <v>1495</v>
      </c>
      <c r="B273" s="361"/>
      <c r="C273" s="343"/>
      <c r="E273" s="357"/>
      <c r="F273" s="357"/>
    </row>
    <row r="274" spans="1:7" x14ac:dyDescent="0.25">
      <c r="A274" s="315" t="s">
        <v>1496</v>
      </c>
      <c r="B274" s="361"/>
      <c r="C274" s="343"/>
      <c r="E274" s="357"/>
      <c r="F274" s="357"/>
    </row>
    <row r="275" spans="1:7" x14ac:dyDescent="0.25">
      <c r="A275" s="315" t="s">
        <v>1497</v>
      </c>
      <c r="B275" s="361"/>
      <c r="C275" s="343"/>
      <c r="E275" s="357"/>
      <c r="F275" s="357"/>
    </row>
    <row r="276" spans="1:7" ht="15" customHeight="1" x14ac:dyDescent="0.25">
      <c r="A276" s="337"/>
      <c r="B276" s="338" t="s">
        <v>906</v>
      </c>
      <c r="C276" s="337" t="s">
        <v>708</v>
      </c>
      <c r="D276" s="337"/>
      <c r="E276" s="339"/>
      <c r="F276" s="337"/>
      <c r="G276" s="340"/>
    </row>
    <row r="277" spans="1:7" x14ac:dyDescent="0.25">
      <c r="A277" s="315" t="s">
        <v>907</v>
      </c>
      <c r="B277" s="315" t="s">
        <v>1596</v>
      </c>
      <c r="C277" s="343">
        <v>1</v>
      </c>
      <c r="E277" s="313"/>
      <c r="F277" s="313"/>
    </row>
    <row r="278" spans="1:7" x14ac:dyDescent="0.25">
      <c r="A278" s="315" t="s">
        <v>908</v>
      </c>
      <c r="B278" s="315" t="s">
        <v>909</v>
      </c>
      <c r="C278" s="343">
        <v>0</v>
      </c>
      <c r="E278" s="313"/>
      <c r="F278" s="313"/>
    </row>
    <row r="279" spans="1:7" x14ac:dyDescent="0.25">
      <c r="A279" s="315" t="s">
        <v>910</v>
      </c>
      <c r="B279" s="315" t="s">
        <v>9</v>
      </c>
      <c r="C279" s="343">
        <v>0</v>
      </c>
      <c r="E279" s="313"/>
      <c r="F279" s="313"/>
    </row>
    <row r="280" spans="1:7" x14ac:dyDescent="0.25">
      <c r="A280" s="315" t="s">
        <v>1498</v>
      </c>
      <c r="C280" s="343"/>
      <c r="E280" s="313"/>
      <c r="F280" s="313"/>
    </row>
    <row r="281" spans="1:7" x14ac:dyDescent="0.25">
      <c r="A281" s="315" t="s">
        <v>1499</v>
      </c>
      <c r="C281" s="343"/>
      <c r="E281" s="313"/>
      <c r="F281" s="313"/>
    </row>
    <row r="282" spans="1:7" x14ac:dyDescent="0.25">
      <c r="A282" s="315" t="s">
        <v>1500</v>
      </c>
      <c r="C282" s="343"/>
      <c r="E282" s="313"/>
      <c r="F282" s="313"/>
    </row>
    <row r="283" spans="1:7" x14ac:dyDescent="0.25">
      <c r="A283" s="315" t="s">
        <v>1501</v>
      </c>
      <c r="C283" s="343"/>
      <c r="E283" s="313"/>
      <c r="F283" s="313"/>
    </row>
    <row r="284" spans="1:7" x14ac:dyDescent="0.25">
      <c r="A284" s="315" t="s">
        <v>1502</v>
      </c>
      <c r="C284" s="343"/>
      <c r="E284" s="313"/>
      <c r="F284" s="313"/>
    </row>
    <row r="285" spans="1:7" x14ac:dyDescent="0.25">
      <c r="A285" s="315" t="s">
        <v>1503</v>
      </c>
      <c r="C285" s="343"/>
      <c r="E285" s="313"/>
      <c r="F285" s="313"/>
    </row>
    <row r="286" spans="1:7" ht="18.75" x14ac:dyDescent="0.25">
      <c r="A286" s="373"/>
      <c r="B286" s="374" t="s">
        <v>911</v>
      </c>
      <c r="C286" s="373"/>
      <c r="D286" s="373"/>
      <c r="E286" s="373"/>
      <c r="F286" s="375"/>
      <c r="G286" s="375"/>
    </row>
    <row r="287" spans="1:7" ht="15" customHeight="1" x14ac:dyDescent="0.25">
      <c r="A287" s="337"/>
      <c r="B287" s="338" t="s">
        <v>912</v>
      </c>
      <c r="C287" s="337" t="s">
        <v>832</v>
      </c>
      <c r="D287" s="337" t="s">
        <v>833</v>
      </c>
      <c r="E287" s="337"/>
      <c r="F287" s="337" t="s">
        <v>709</v>
      </c>
      <c r="G287" s="337" t="s">
        <v>834</v>
      </c>
    </row>
    <row r="288" spans="1:7" x14ac:dyDescent="0.25">
      <c r="A288" s="315" t="s">
        <v>913</v>
      </c>
      <c r="B288" s="315" t="s">
        <v>836</v>
      </c>
      <c r="C288" s="341">
        <v>13792.469625435318</v>
      </c>
      <c r="D288" s="341"/>
      <c r="E288" s="341"/>
      <c r="F288" s="341"/>
      <c r="G288" s="341"/>
    </row>
    <row r="289" spans="1:7" x14ac:dyDescent="0.25">
      <c r="A289" s="330"/>
      <c r="C289" s="341"/>
      <c r="D289" s="341"/>
      <c r="E289" s="341"/>
      <c r="F289" s="341"/>
      <c r="G289" s="341"/>
    </row>
    <row r="290" spans="1:7" x14ac:dyDescent="0.25">
      <c r="B290" s="315" t="s">
        <v>837</v>
      </c>
      <c r="C290" s="341"/>
      <c r="D290" s="341"/>
      <c r="E290" s="341"/>
      <c r="F290" s="341"/>
      <c r="G290" s="341"/>
    </row>
    <row r="291" spans="1:7" x14ac:dyDescent="0.25">
      <c r="A291" s="315" t="s">
        <v>914</v>
      </c>
      <c r="B291" s="335" t="s">
        <v>11</v>
      </c>
      <c r="C291" s="341">
        <v>736.94581565999999</v>
      </c>
      <c r="D291" s="341">
        <v>657</v>
      </c>
      <c r="E291" s="341">
        <v>0</v>
      </c>
      <c r="F291" s="384">
        <v>1.8833636554892633E-2</v>
      </c>
      <c r="G291" s="384">
        <v>0.23158265773704617</v>
      </c>
    </row>
    <row r="292" spans="1:7" x14ac:dyDescent="0.25">
      <c r="A292" s="315" t="s">
        <v>915</v>
      </c>
      <c r="B292" s="335" t="s">
        <v>12</v>
      </c>
      <c r="C292" s="341">
        <v>2373.9669988999999</v>
      </c>
      <c r="D292" s="341">
        <v>716</v>
      </c>
      <c r="E292" s="341">
        <v>0</v>
      </c>
      <c r="F292" s="384">
        <v>6.0669903676092742E-2</v>
      </c>
      <c r="G292" s="384">
        <v>0.25237927388086007</v>
      </c>
    </row>
    <row r="293" spans="1:7" x14ac:dyDescent="0.25">
      <c r="A293" s="315" t="s">
        <v>916</v>
      </c>
      <c r="B293" s="335" t="s">
        <v>13</v>
      </c>
      <c r="C293" s="341">
        <v>10708.140452</v>
      </c>
      <c r="D293" s="341">
        <v>1023</v>
      </c>
      <c r="E293" s="341">
        <v>0</v>
      </c>
      <c r="F293" s="384">
        <v>0.27366085968083764</v>
      </c>
      <c r="G293" s="384">
        <v>0.36059217483256961</v>
      </c>
    </row>
    <row r="294" spans="1:7" x14ac:dyDescent="0.25">
      <c r="A294" s="315" t="s">
        <v>917</v>
      </c>
      <c r="B294" s="335" t="s">
        <v>14</v>
      </c>
      <c r="C294" s="341">
        <v>8542.0590804000003</v>
      </c>
      <c r="D294" s="341">
        <v>281</v>
      </c>
      <c r="E294" s="341">
        <v>0</v>
      </c>
      <c r="F294" s="384">
        <v>0.2183037514184045</v>
      </c>
      <c r="G294" s="384">
        <v>9.9048290447655979E-2</v>
      </c>
    </row>
    <row r="295" spans="1:7" x14ac:dyDescent="0.25">
      <c r="A295" s="315" t="s">
        <v>918</v>
      </c>
      <c r="B295" s="335" t="s">
        <v>14</v>
      </c>
      <c r="C295" s="341">
        <v>7581.5140786000002</v>
      </c>
      <c r="D295" s="341">
        <v>111</v>
      </c>
      <c r="E295" s="341">
        <v>0</v>
      </c>
      <c r="F295" s="384">
        <v>0.19375573842464294</v>
      </c>
      <c r="G295" s="384">
        <v>3.9125837151921042E-2</v>
      </c>
    </row>
    <row r="296" spans="1:7" x14ac:dyDescent="0.25">
      <c r="A296" s="315" t="s">
        <v>919</v>
      </c>
      <c r="B296" s="335" t="s">
        <v>16</v>
      </c>
      <c r="C296" s="341">
        <v>9186.6099017999986</v>
      </c>
      <c r="D296" s="341">
        <v>49</v>
      </c>
      <c r="E296" s="341">
        <v>0</v>
      </c>
      <c r="F296" s="384">
        <v>0.23477611024512954</v>
      </c>
      <c r="G296" s="384">
        <v>1.7271765949947126E-2</v>
      </c>
    </row>
    <row r="297" spans="1:7" x14ac:dyDescent="0.25">
      <c r="A297" s="315" t="s">
        <v>1504</v>
      </c>
      <c r="B297" s="335" t="s">
        <v>1594</v>
      </c>
      <c r="C297" s="341" t="s">
        <v>466</v>
      </c>
      <c r="D297" s="341" t="s">
        <v>466</v>
      </c>
      <c r="E297" s="392"/>
      <c r="F297" s="384"/>
      <c r="G297" s="384"/>
    </row>
    <row r="298" spans="1:7" x14ac:dyDescent="0.25">
      <c r="A298" s="315" t="s">
        <v>1505</v>
      </c>
      <c r="B298" s="335" t="s">
        <v>1594</v>
      </c>
      <c r="C298" s="341" t="s">
        <v>466</v>
      </c>
      <c r="D298" s="341" t="s">
        <v>466</v>
      </c>
      <c r="E298" s="392"/>
      <c r="F298" s="384"/>
      <c r="G298" s="384"/>
    </row>
    <row r="299" spans="1:7" x14ac:dyDescent="0.25">
      <c r="A299" s="315" t="s">
        <v>1506</v>
      </c>
      <c r="B299" s="335" t="s">
        <v>1594</v>
      </c>
      <c r="C299" s="341" t="s">
        <v>466</v>
      </c>
      <c r="D299" s="341" t="s">
        <v>466</v>
      </c>
      <c r="E299" s="392"/>
      <c r="F299" s="384"/>
      <c r="G299" s="384"/>
    </row>
    <row r="300" spans="1:7" x14ac:dyDescent="0.25">
      <c r="A300" s="315" t="s">
        <v>1507</v>
      </c>
      <c r="B300" s="335" t="s">
        <v>1594</v>
      </c>
      <c r="C300" s="341" t="s">
        <v>466</v>
      </c>
      <c r="D300" s="341" t="s">
        <v>466</v>
      </c>
      <c r="E300" s="392"/>
      <c r="F300" s="384"/>
      <c r="G300" s="384"/>
    </row>
    <row r="301" spans="1:7" x14ac:dyDescent="0.25">
      <c r="A301" s="315" t="s">
        <v>1508</v>
      </c>
      <c r="B301" s="335" t="s">
        <v>1594</v>
      </c>
      <c r="C301" s="341" t="s">
        <v>466</v>
      </c>
      <c r="D301" s="341" t="s">
        <v>466</v>
      </c>
      <c r="E301" s="392"/>
      <c r="F301" s="384"/>
      <c r="G301" s="384"/>
    </row>
    <row r="302" spans="1:7" x14ac:dyDescent="0.25">
      <c r="A302" s="315" t="s">
        <v>1509</v>
      </c>
      <c r="B302" s="335" t="s">
        <v>1594</v>
      </c>
      <c r="C302" s="341" t="s">
        <v>466</v>
      </c>
      <c r="D302" s="341" t="s">
        <v>466</v>
      </c>
      <c r="E302" s="392"/>
      <c r="F302" s="384"/>
      <c r="G302" s="384"/>
    </row>
    <row r="303" spans="1:7" x14ac:dyDescent="0.25">
      <c r="A303" s="315" t="s">
        <v>1510</v>
      </c>
      <c r="B303" s="335" t="s">
        <v>1594</v>
      </c>
      <c r="C303" s="341" t="s">
        <v>466</v>
      </c>
      <c r="D303" s="341" t="s">
        <v>466</v>
      </c>
      <c r="E303" s="392"/>
      <c r="F303" s="384"/>
      <c r="G303" s="384"/>
    </row>
    <row r="304" spans="1:7" x14ac:dyDescent="0.25">
      <c r="A304" s="315" t="s">
        <v>1511</v>
      </c>
      <c r="B304" s="335" t="s">
        <v>1594</v>
      </c>
      <c r="C304" s="341" t="s">
        <v>466</v>
      </c>
      <c r="D304" s="341" t="s">
        <v>466</v>
      </c>
      <c r="E304" s="392"/>
      <c r="F304" s="384"/>
      <c r="G304" s="384"/>
    </row>
    <row r="305" spans="1:7" x14ac:dyDescent="0.25">
      <c r="A305" s="315" t="s">
        <v>1512</v>
      </c>
      <c r="B305" s="335" t="s">
        <v>1594</v>
      </c>
      <c r="C305" s="341" t="s">
        <v>466</v>
      </c>
      <c r="D305" s="341" t="s">
        <v>466</v>
      </c>
      <c r="E305" s="392"/>
      <c r="F305" s="384"/>
      <c r="G305" s="384"/>
    </row>
    <row r="306" spans="1:7" x14ac:dyDescent="0.25">
      <c r="A306" s="315" t="s">
        <v>1513</v>
      </c>
      <c r="B306" s="335" t="s">
        <v>1594</v>
      </c>
      <c r="C306" s="341" t="s">
        <v>466</v>
      </c>
      <c r="D306" s="341" t="s">
        <v>466</v>
      </c>
      <c r="E306" s="392"/>
      <c r="F306" s="384"/>
      <c r="G306" s="384"/>
    </row>
    <row r="307" spans="1:7" x14ac:dyDescent="0.25">
      <c r="A307" s="315" t="s">
        <v>1514</v>
      </c>
      <c r="B307" s="335" t="s">
        <v>1594</v>
      </c>
      <c r="C307" s="341" t="s">
        <v>466</v>
      </c>
      <c r="D307" s="341" t="s">
        <v>466</v>
      </c>
      <c r="E307" s="392"/>
      <c r="F307" s="384"/>
      <c r="G307" s="384"/>
    </row>
    <row r="308" spans="1:7" x14ac:dyDescent="0.25">
      <c r="A308" s="315" t="s">
        <v>1515</v>
      </c>
      <c r="B308" s="335" t="s">
        <v>1594</v>
      </c>
      <c r="C308" s="341" t="s">
        <v>466</v>
      </c>
      <c r="D308" s="341" t="s">
        <v>466</v>
      </c>
      <c r="E308" s="392"/>
      <c r="F308" s="384"/>
      <c r="G308" s="384"/>
    </row>
    <row r="309" spans="1:7" x14ac:dyDescent="0.25">
      <c r="A309" s="315" t="s">
        <v>1516</v>
      </c>
      <c r="B309" s="335" t="s">
        <v>1594</v>
      </c>
      <c r="C309" s="341" t="s">
        <v>466</v>
      </c>
      <c r="D309" s="341" t="s">
        <v>466</v>
      </c>
      <c r="E309" s="392"/>
      <c r="F309" s="384"/>
      <c r="G309" s="384"/>
    </row>
    <row r="310" spans="1:7" x14ac:dyDescent="0.25">
      <c r="A310" s="315" t="s">
        <v>1517</v>
      </c>
      <c r="B310" s="335" t="s">
        <v>1594</v>
      </c>
      <c r="C310" s="341" t="s">
        <v>466</v>
      </c>
      <c r="D310" s="341" t="s">
        <v>466</v>
      </c>
      <c r="E310" s="392"/>
      <c r="F310" s="384"/>
      <c r="G310" s="384"/>
    </row>
    <row r="311" spans="1:7" x14ac:dyDescent="0.25">
      <c r="A311" s="315" t="s">
        <v>1518</v>
      </c>
      <c r="B311" s="335" t="s">
        <v>1594</v>
      </c>
      <c r="C311" s="341" t="s">
        <v>466</v>
      </c>
      <c r="D311" s="341" t="s">
        <v>466</v>
      </c>
      <c r="E311" s="392"/>
      <c r="F311" s="384"/>
      <c r="G311" s="384"/>
    </row>
    <row r="312" spans="1:7" x14ac:dyDescent="0.25">
      <c r="A312" s="315" t="s">
        <v>1519</v>
      </c>
      <c r="B312" s="335" t="s">
        <v>1594</v>
      </c>
      <c r="C312" s="341" t="s">
        <v>466</v>
      </c>
      <c r="D312" s="341" t="s">
        <v>466</v>
      </c>
      <c r="E312" s="392"/>
      <c r="F312" s="384"/>
      <c r="G312" s="384"/>
    </row>
    <row r="313" spans="1:7" x14ac:dyDescent="0.25">
      <c r="A313" s="315" t="s">
        <v>1520</v>
      </c>
      <c r="B313" s="335" t="s">
        <v>1594</v>
      </c>
      <c r="C313" s="341" t="s">
        <v>466</v>
      </c>
      <c r="D313" s="341" t="s">
        <v>466</v>
      </c>
      <c r="E313" s="392"/>
      <c r="F313" s="384"/>
      <c r="G313" s="384"/>
    </row>
    <row r="314" spans="1:7" x14ac:dyDescent="0.25">
      <c r="A314" s="315" t="s">
        <v>1521</v>
      </c>
      <c r="B314" s="335" t="s">
        <v>1594</v>
      </c>
      <c r="C314" s="341" t="s">
        <v>466</v>
      </c>
      <c r="D314" s="341" t="s">
        <v>466</v>
      </c>
      <c r="E314" s="392"/>
      <c r="F314" s="384"/>
      <c r="G314" s="384"/>
    </row>
    <row r="315" spans="1:7" x14ac:dyDescent="0.25">
      <c r="A315" s="315" t="s">
        <v>920</v>
      </c>
      <c r="B315" s="346" t="s">
        <v>10</v>
      </c>
      <c r="C315" s="341">
        <v>39129.236327359999</v>
      </c>
      <c r="D315" s="341">
        <v>2837</v>
      </c>
      <c r="E315" s="341">
        <v>0</v>
      </c>
      <c r="F315" s="347">
        <v>1</v>
      </c>
      <c r="G315" s="347">
        <v>1</v>
      </c>
    </row>
    <row r="316" spans="1:7" ht="15" customHeight="1" x14ac:dyDescent="0.25">
      <c r="A316" s="337"/>
      <c r="B316" s="338" t="s">
        <v>921</v>
      </c>
      <c r="C316" s="337" t="s">
        <v>832</v>
      </c>
      <c r="D316" s="337" t="s">
        <v>833</v>
      </c>
      <c r="E316" s="337"/>
      <c r="F316" s="337" t="s">
        <v>709</v>
      </c>
      <c r="G316" s="337" t="s">
        <v>834</v>
      </c>
    </row>
    <row r="317" spans="1:7" x14ac:dyDescent="0.25">
      <c r="A317" s="315" t="s">
        <v>922</v>
      </c>
      <c r="B317" s="315" t="s">
        <v>847</v>
      </c>
      <c r="C317" s="377" t="s">
        <v>466</v>
      </c>
      <c r="D317" s="377"/>
      <c r="E317" s="377"/>
      <c r="F317" s="377"/>
      <c r="G317" s="377"/>
    </row>
    <row r="318" spans="1:7" x14ac:dyDescent="0.25">
      <c r="C318" s="377"/>
      <c r="D318" s="377"/>
      <c r="E318" s="377"/>
      <c r="F318" s="377"/>
      <c r="G318" s="377"/>
    </row>
    <row r="319" spans="1:7" x14ac:dyDescent="0.25">
      <c r="B319" s="335" t="s">
        <v>848</v>
      </c>
      <c r="C319" s="377"/>
      <c r="D319" s="377"/>
      <c r="E319" s="377"/>
      <c r="F319" s="377"/>
      <c r="G319" s="377"/>
    </row>
    <row r="320" spans="1:7" x14ac:dyDescent="0.25">
      <c r="A320" s="315" t="s">
        <v>923</v>
      </c>
      <c r="B320" s="315" t="s">
        <v>850</v>
      </c>
      <c r="C320" s="377" t="s">
        <v>466</v>
      </c>
      <c r="D320" s="377" t="s">
        <v>466</v>
      </c>
      <c r="E320" s="377">
        <v>0</v>
      </c>
      <c r="F320" s="377" t="s">
        <v>1572</v>
      </c>
      <c r="G320" s="377" t="s">
        <v>1572</v>
      </c>
    </row>
    <row r="321" spans="1:7" x14ac:dyDescent="0.25">
      <c r="A321" s="315" t="s">
        <v>924</v>
      </c>
      <c r="B321" s="315" t="s">
        <v>852</v>
      </c>
      <c r="C321" s="377" t="s">
        <v>466</v>
      </c>
      <c r="D321" s="377" t="s">
        <v>466</v>
      </c>
      <c r="E321" s="377">
        <v>0</v>
      </c>
      <c r="F321" s="377" t="s">
        <v>1572</v>
      </c>
      <c r="G321" s="377" t="s">
        <v>1572</v>
      </c>
    </row>
    <row r="322" spans="1:7" x14ac:dyDescent="0.25">
      <c r="A322" s="315" t="s">
        <v>925</v>
      </c>
      <c r="B322" s="315" t="s">
        <v>854</v>
      </c>
      <c r="C322" s="377" t="s">
        <v>466</v>
      </c>
      <c r="D322" s="377" t="s">
        <v>466</v>
      </c>
      <c r="E322" s="377">
        <v>0</v>
      </c>
      <c r="F322" s="377" t="s">
        <v>1572</v>
      </c>
      <c r="G322" s="377" t="s">
        <v>1572</v>
      </c>
    </row>
    <row r="323" spans="1:7" x14ac:dyDescent="0.25">
      <c r="A323" s="315" t="s">
        <v>926</v>
      </c>
      <c r="B323" s="315" t="s">
        <v>856</v>
      </c>
      <c r="C323" s="377" t="s">
        <v>466</v>
      </c>
      <c r="D323" s="377" t="s">
        <v>466</v>
      </c>
      <c r="E323" s="377">
        <v>0</v>
      </c>
      <c r="F323" s="377" t="s">
        <v>1572</v>
      </c>
      <c r="G323" s="377" t="s">
        <v>1572</v>
      </c>
    </row>
    <row r="324" spans="1:7" x14ac:dyDescent="0.25">
      <c r="A324" s="315" t="s">
        <v>927</v>
      </c>
      <c r="B324" s="315" t="s">
        <v>858</v>
      </c>
      <c r="C324" s="377" t="s">
        <v>466</v>
      </c>
      <c r="D324" s="377" t="s">
        <v>466</v>
      </c>
      <c r="E324" s="377">
        <v>0</v>
      </c>
      <c r="F324" s="377" t="s">
        <v>1572</v>
      </c>
      <c r="G324" s="377" t="s">
        <v>1572</v>
      </c>
    </row>
    <row r="325" spans="1:7" x14ac:dyDescent="0.25">
      <c r="A325" s="315" t="s">
        <v>928</v>
      </c>
      <c r="B325" s="315" t="s">
        <v>860</v>
      </c>
      <c r="C325" s="377" t="s">
        <v>466</v>
      </c>
      <c r="D325" s="377" t="s">
        <v>466</v>
      </c>
      <c r="E325" s="377">
        <v>0</v>
      </c>
      <c r="F325" s="377" t="s">
        <v>1572</v>
      </c>
      <c r="G325" s="377" t="s">
        <v>1572</v>
      </c>
    </row>
    <row r="326" spans="1:7" x14ac:dyDescent="0.25">
      <c r="A326" s="315" t="s">
        <v>929</v>
      </c>
      <c r="B326" s="315" t="s">
        <v>862</v>
      </c>
      <c r="C326" s="377" t="s">
        <v>466</v>
      </c>
      <c r="D326" s="377" t="s">
        <v>466</v>
      </c>
      <c r="E326" s="377">
        <v>0</v>
      </c>
      <c r="F326" s="377" t="s">
        <v>1572</v>
      </c>
      <c r="G326" s="377" t="s">
        <v>1572</v>
      </c>
    </row>
    <row r="327" spans="1:7" x14ac:dyDescent="0.25">
      <c r="A327" s="315" t="s">
        <v>930</v>
      </c>
      <c r="B327" s="315" t="s">
        <v>864</v>
      </c>
      <c r="C327" s="377" t="s">
        <v>466</v>
      </c>
      <c r="D327" s="377" t="s">
        <v>466</v>
      </c>
      <c r="E327" s="377">
        <v>0</v>
      </c>
      <c r="F327" s="377" t="s">
        <v>1572</v>
      </c>
      <c r="G327" s="377" t="s">
        <v>1572</v>
      </c>
    </row>
    <row r="328" spans="1:7" x14ac:dyDescent="0.25">
      <c r="A328" s="315" t="s">
        <v>931</v>
      </c>
      <c r="B328" s="346" t="s">
        <v>10</v>
      </c>
      <c r="C328" s="377">
        <v>0</v>
      </c>
      <c r="D328" s="377">
        <v>0</v>
      </c>
      <c r="E328" s="377">
        <v>0</v>
      </c>
      <c r="F328" s="377">
        <v>0</v>
      </c>
      <c r="G328" s="377">
        <v>0</v>
      </c>
    </row>
    <row r="329" spans="1:7" x14ac:dyDescent="0.25">
      <c r="A329" s="315" t="s">
        <v>1522</v>
      </c>
      <c r="B329" s="399" t="s">
        <v>866</v>
      </c>
      <c r="C329" s="315" t="s">
        <v>466</v>
      </c>
      <c r="G329" s="315"/>
    </row>
    <row r="330" spans="1:7" x14ac:dyDescent="0.25">
      <c r="A330" s="315" t="s">
        <v>1523</v>
      </c>
      <c r="B330" s="399" t="s">
        <v>867</v>
      </c>
      <c r="C330" s="315" t="s">
        <v>466</v>
      </c>
      <c r="G330" s="315"/>
    </row>
    <row r="331" spans="1:7" x14ac:dyDescent="0.25">
      <c r="A331" s="315" t="s">
        <v>1524</v>
      </c>
      <c r="B331" s="399" t="s">
        <v>868</v>
      </c>
      <c r="C331" s="315" t="s">
        <v>466</v>
      </c>
      <c r="G331" s="315"/>
    </row>
    <row r="332" spans="1:7" x14ac:dyDescent="0.25">
      <c r="A332" s="315" t="s">
        <v>1525</v>
      </c>
      <c r="B332" s="399" t="s">
        <v>869</v>
      </c>
      <c r="C332" s="315" t="s">
        <v>466</v>
      </c>
      <c r="G332" s="315"/>
    </row>
    <row r="333" spans="1:7" x14ac:dyDescent="0.25">
      <c r="A333" s="315" t="s">
        <v>1526</v>
      </c>
      <c r="B333" s="399" t="s">
        <v>870</v>
      </c>
      <c r="C333" s="315" t="s">
        <v>466</v>
      </c>
      <c r="G333" s="315"/>
    </row>
    <row r="334" spans="1:7" x14ac:dyDescent="0.25">
      <c r="A334" s="315" t="s">
        <v>1527</v>
      </c>
      <c r="B334" s="399" t="s">
        <v>871</v>
      </c>
      <c r="C334" s="315" t="s">
        <v>466</v>
      </c>
      <c r="G334" s="315"/>
    </row>
    <row r="335" spans="1:7" x14ac:dyDescent="0.25">
      <c r="A335" s="315" t="s">
        <v>1528</v>
      </c>
      <c r="B335" s="346"/>
      <c r="G335" s="315"/>
    </row>
    <row r="336" spans="1:7" x14ac:dyDescent="0.25">
      <c r="A336" s="315" t="s">
        <v>1529</v>
      </c>
      <c r="B336" s="346"/>
      <c r="G336" s="315"/>
    </row>
    <row r="337" spans="1:7" x14ac:dyDescent="0.25">
      <c r="A337" s="315" t="s">
        <v>1530</v>
      </c>
      <c r="B337" s="346"/>
      <c r="G337" s="315"/>
    </row>
    <row r="338" spans="1:7" ht="15" customHeight="1" x14ac:dyDescent="0.25">
      <c r="A338" s="337"/>
      <c r="B338" s="338" t="s">
        <v>932</v>
      </c>
      <c r="C338" s="337" t="s">
        <v>832</v>
      </c>
      <c r="D338" s="337" t="s">
        <v>833</v>
      </c>
      <c r="E338" s="337"/>
      <c r="F338" s="337" t="s">
        <v>709</v>
      </c>
      <c r="G338" s="337" t="s">
        <v>834</v>
      </c>
    </row>
    <row r="339" spans="1:7" x14ac:dyDescent="0.25">
      <c r="A339" s="315" t="s">
        <v>933</v>
      </c>
      <c r="B339" s="315" t="s">
        <v>847</v>
      </c>
      <c r="C339" s="377">
        <v>0.54689170825158762</v>
      </c>
      <c r="D339" s="377"/>
      <c r="E339" s="377"/>
      <c r="F339" s="377"/>
      <c r="G339" s="377"/>
    </row>
    <row r="340" spans="1:7" x14ac:dyDescent="0.25">
      <c r="C340" s="377"/>
      <c r="D340" s="377"/>
      <c r="E340" s="377"/>
      <c r="F340" s="377"/>
      <c r="G340" s="377"/>
    </row>
    <row r="341" spans="1:7" x14ac:dyDescent="0.25">
      <c r="B341" s="335" t="s">
        <v>848</v>
      </c>
      <c r="C341" s="377"/>
      <c r="D341" s="377"/>
      <c r="E341" s="377"/>
      <c r="F341" s="377"/>
      <c r="G341" s="377"/>
    </row>
    <row r="342" spans="1:7" x14ac:dyDescent="0.25">
      <c r="A342" s="315" t="s">
        <v>934</v>
      </c>
      <c r="B342" s="315" t="s">
        <v>850</v>
      </c>
      <c r="C342" s="341">
        <v>27563.225792000001</v>
      </c>
      <c r="D342" s="377" t="s">
        <v>466</v>
      </c>
      <c r="E342" s="377">
        <v>0</v>
      </c>
      <c r="F342" s="372">
        <v>0.70441512227658765</v>
      </c>
      <c r="G342" s="377" t="s">
        <v>1572</v>
      </c>
    </row>
    <row r="343" spans="1:7" x14ac:dyDescent="0.25">
      <c r="A343" s="315" t="s">
        <v>935</v>
      </c>
      <c r="B343" s="315" t="s">
        <v>852</v>
      </c>
      <c r="C343" s="341">
        <v>5299.7131065000003</v>
      </c>
      <c r="D343" s="377" t="s">
        <v>466</v>
      </c>
      <c r="E343" s="377">
        <v>0</v>
      </c>
      <c r="F343" s="372">
        <v>0.13544126090747921</v>
      </c>
      <c r="G343" s="377" t="s">
        <v>1572</v>
      </c>
    </row>
    <row r="344" spans="1:7" x14ac:dyDescent="0.25">
      <c r="A344" s="315" t="s">
        <v>936</v>
      </c>
      <c r="B344" s="315" t="s">
        <v>854</v>
      </c>
      <c r="C344" s="341">
        <v>3665.1088829999999</v>
      </c>
      <c r="D344" s="377" t="s">
        <v>466</v>
      </c>
      <c r="E344" s="377">
        <v>0</v>
      </c>
      <c r="F344" s="372">
        <v>9.3666762426797903E-2</v>
      </c>
      <c r="G344" s="377" t="s">
        <v>1572</v>
      </c>
    </row>
    <row r="345" spans="1:7" x14ac:dyDescent="0.25">
      <c r="A345" s="315" t="s">
        <v>937</v>
      </c>
      <c r="B345" s="315" t="s">
        <v>856</v>
      </c>
      <c r="C345" s="341">
        <v>1485.3519180999999</v>
      </c>
      <c r="D345" s="377" t="s">
        <v>466</v>
      </c>
      <c r="E345" s="377">
        <v>0</v>
      </c>
      <c r="F345" s="372">
        <v>3.7960156075630913E-2</v>
      </c>
      <c r="G345" s="377" t="s">
        <v>1572</v>
      </c>
    </row>
    <row r="346" spans="1:7" x14ac:dyDescent="0.25">
      <c r="A346" s="315" t="s">
        <v>938</v>
      </c>
      <c r="B346" s="315" t="s">
        <v>858</v>
      </c>
      <c r="C346" s="341">
        <v>485.16414927</v>
      </c>
      <c r="D346" s="377" t="s">
        <v>466</v>
      </c>
      <c r="E346" s="377">
        <v>0</v>
      </c>
      <c r="F346" s="372">
        <v>1.2399019117400831E-2</v>
      </c>
      <c r="G346" s="377" t="s">
        <v>1572</v>
      </c>
    </row>
    <row r="347" spans="1:7" x14ac:dyDescent="0.25">
      <c r="A347" s="315" t="s">
        <v>939</v>
      </c>
      <c r="B347" s="315" t="s">
        <v>860</v>
      </c>
      <c r="C347" s="341">
        <v>285.64306160000001</v>
      </c>
      <c r="D347" s="377" t="s">
        <v>466</v>
      </c>
      <c r="E347" s="377">
        <v>0</v>
      </c>
      <c r="F347" s="372">
        <v>7.2999907080114985E-3</v>
      </c>
      <c r="G347" s="377" t="s">
        <v>1572</v>
      </c>
    </row>
    <row r="348" spans="1:7" x14ac:dyDescent="0.25">
      <c r="A348" s="315" t="s">
        <v>940</v>
      </c>
      <c r="B348" s="315" t="s">
        <v>862</v>
      </c>
      <c r="C348" s="341">
        <v>174.46783588</v>
      </c>
      <c r="D348" s="377" t="s">
        <v>466</v>
      </c>
      <c r="E348" s="377">
        <v>0</v>
      </c>
      <c r="F348" s="372">
        <v>4.4587590317680418E-3</v>
      </c>
      <c r="G348" s="377" t="s">
        <v>1572</v>
      </c>
    </row>
    <row r="349" spans="1:7" x14ac:dyDescent="0.25">
      <c r="A349" s="315" t="s">
        <v>941</v>
      </c>
      <c r="B349" s="315" t="s">
        <v>864</v>
      </c>
      <c r="C349" s="341">
        <v>170.56158083</v>
      </c>
      <c r="D349" s="377" t="s">
        <v>466</v>
      </c>
      <c r="E349" s="377">
        <v>0</v>
      </c>
      <c r="F349" s="372">
        <v>4.358929456323794E-3</v>
      </c>
      <c r="G349" s="377" t="s">
        <v>1572</v>
      </c>
    </row>
    <row r="350" spans="1:7" x14ac:dyDescent="0.25">
      <c r="A350" s="315" t="s">
        <v>942</v>
      </c>
      <c r="B350" s="346" t="s">
        <v>10</v>
      </c>
      <c r="C350" s="341">
        <v>39129.236327180006</v>
      </c>
      <c r="D350" s="377">
        <v>0</v>
      </c>
      <c r="E350" s="377">
        <v>0</v>
      </c>
      <c r="F350" s="372">
        <v>0.99999999999999978</v>
      </c>
      <c r="G350" s="377">
        <v>0</v>
      </c>
    </row>
    <row r="351" spans="1:7" x14ac:dyDescent="0.25">
      <c r="A351" s="315" t="s">
        <v>943</v>
      </c>
      <c r="B351" s="361" t="s">
        <v>866</v>
      </c>
      <c r="C351" s="341">
        <v>107.64870506999999</v>
      </c>
      <c r="D351" s="377">
        <v>0</v>
      </c>
      <c r="E351" s="377">
        <v>0</v>
      </c>
      <c r="F351" s="372">
        <v>2.7511067215800706E-3</v>
      </c>
      <c r="G351" s="377" t="s">
        <v>1572</v>
      </c>
    </row>
    <row r="352" spans="1:7" x14ac:dyDescent="0.25">
      <c r="A352" s="315" t="s">
        <v>944</v>
      </c>
      <c r="B352" s="361" t="s">
        <v>867</v>
      </c>
      <c r="C352" s="341">
        <v>39.909292039999997</v>
      </c>
      <c r="D352" s="377">
        <v>0</v>
      </c>
      <c r="E352" s="377">
        <v>0</v>
      </c>
      <c r="F352" s="372">
        <v>1.0199353676697785E-3</v>
      </c>
      <c r="G352" s="377" t="s">
        <v>1572</v>
      </c>
    </row>
    <row r="353" spans="1:7" x14ac:dyDescent="0.25">
      <c r="A353" s="315" t="s">
        <v>945</v>
      </c>
      <c r="B353" s="361" t="s">
        <v>868</v>
      </c>
      <c r="C353" s="341">
        <v>17.561669920000003</v>
      </c>
      <c r="D353" s="377">
        <v>0</v>
      </c>
      <c r="E353" s="377">
        <v>0</v>
      </c>
      <c r="F353" s="372">
        <v>4.4881197714051197E-4</v>
      </c>
      <c r="G353" s="377" t="s">
        <v>1572</v>
      </c>
    </row>
    <row r="354" spans="1:7" x14ac:dyDescent="0.25">
      <c r="A354" s="315" t="s">
        <v>946</v>
      </c>
      <c r="B354" s="361" t="s">
        <v>869</v>
      </c>
      <c r="C354" s="341">
        <v>5.0384782999999995</v>
      </c>
      <c r="D354" s="377">
        <v>0</v>
      </c>
      <c r="E354" s="377">
        <v>0</v>
      </c>
      <c r="F354" s="372">
        <v>1.287650558234934E-4</v>
      </c>
      <c r="G354" s="377" t="s">
        <v>1572</v>
      </c>
    </row>
    <row r="355" spans="1:7" x14ac:dyDescent="0.25">
      <c r="A355" s="315" t="s">
        <v>947</v>
      </c>
      <c r="B355" s="361" t="s">
        <v>870</v>
      </c>
      <c r="C355" s="341">
        <v>0.4034355</v>
      </c>
      <c r="D355" s="377">
        <v>0</v>
      </c>
      <c r="E355" s="377">
        <v>0</v>
      </c>
      <c r="F355" s="372">
        <v>1.03103341099393E-5</v>
      </c>
      <c r="G355" s="377" t="s">
        <v>1572</v>
      </c>
    </row>
    <row r="356" spans="1:7" x14ac:dyDescent="0.25">
      <c r="A356" s="315" t="s">
        <v>948</v>
      </c>
      <c r="B356" s="361" t="s">
        <v>871</v>
      </c>
      <c r="C356" s="341">
        <v>0</v>
      </c>
      <c r="D356" s="377">
        <v>0</v>
      </c>
      <c r="E356" s="377">
        <v>0</v>
      </c>
      <c r="F356" s="372">
        <v>0</v>
      </c>
      <c r="G356" s="377" t="s">
        <v>1572</v>
      </c>
    </row>
    <row r="357" spans="1:7" x14ac:dyDescent="0.25">
      <c r="A357" s="315" t="s">
        <v>1551</v>
      </c>
      <c r="B357" s="361"/>
      <c r="C357" s="341"/>
      <c r="F357" s="384"/>
      <c r="G357" s="315"/>
    </row>
    <row r="358" spans="1:7" x14ac:dyDescent="0.25">
      <c r="A358" s="315" t="s">
        <v>1552</v>
      </c>
      <c r="B358" s="361"/>
      <c r="C358" s="341"/>
      <c r="F358" s="384"/>
      <c r="G358" s="315"/>
    </row>
    <row r="359" spans="1:7" x14ac:dyDescent="0.25">
      <c r="A359" s="315" t="s">
        <v>1553</v>
      </c>
      <c r="B359" s="361"/>
      <c r="C359" s="341"/>
      <c r="F359" s="384"/>
      <c r="G359" s="315"/>
    </row>
    <row r="360" spans="1:7" ht="15" customHeight="1" x14ac:dyDescent="0.25">
      <c r="A360" s="337"/>
      <c r="B360" s="338" t="s">
        <v>949</v>
      </c>
      <c r="C360" s="337" t="s">
        <v>950</v>
      </c>
      <c r="D360" s="337"/>
      <c r="E360" s="337"/>
      <c r="F360" s="337"/>
      <c r="G360" s="340"/>
    </row>
    <row r="361" spans="1:7" x14ac:dyDescent="0.25">
      <c r="A361" s="315" t="s">
        <v>951</v>
      </c>
      <c r="B361" s="335" t="s">
        <v>952</v>
      </c>
      <c r="C361" s="343">
        <v>0.37685471682934751</v>
      </c>
      <c r="G361" s="315"/>
    </row>
    <row r="362" spans="1:7" x14ac:dyDescent="0.25">
      <c r="A362" s="315" t="s">
        <v>953</v>
      </c>
      <c r="B362" s="335" t="s">
        <v>954</v>
      </c>
      <c r="C362" s="343">
        <v>0.58974205583393025</v>
      </c>
      <c r="G362" s="315"/>
    </row>
    <row r="363" spans="1:7" x14ac:dyDescent="0.25">
      <c r="A363" s="315" t="s">
        <v>955</v>
      </c>
      <c r="B363" s="335" t="s">
        <v>956</v>
      </c>
      <c r="C363" s="343">
        <v>0</v>
      </c>
      <c r="G363" s="315"/>
    </row>
    <row r="364" spans="1:7" x14ac:dyDescent="0.25">
      <c r="A364" s="315" t="s">
        <v>957</v>
      </c>
      <c r="B364" s="335" t="s">
        <v>958</v>
      </c>
      <c r="C364" s="343">
        <v>0</v>
      </c>
      <c r="G364" s="315"/>
    </row>
    <row r="365" spans="1:7" x14ac:dyDescent="0.25">
      <c r="A365" s="315" t="s">
        <v>959</v>
      </c>
      <c r="B365" s="335" t="s">
        <v>960</v>
      </c>
      <c r="C365" s="343">
        <v>3.3403227336722123E-2</v>
      </c>
      <c r="G365" s="315"/>
    </row>
    <row r="366" spans="1:7" x14ac:dyDescent="0.25">
      <c r="A366" s="315" t="s">
        <v>961</v>
      </c>
      <c r="B366" s="335" t="s">
        <v>50</v>
      </c>
      <c r="C366" s="343">
        <v>0</v>
      </c>
      <c r="G366" s="315"/>
    </row>
    <row r="367" spans="1:7" x14ac:dyDescent="0.25">
      <c r="A367" s="315" t="s">
        <v>962</v>
      </c>
      <c r="B367" s="335" t="s">
        <v>963</v>
      </c>
      <c r="C367" s="343">
        <v>0</v>
      </c>
      <c r="G367" s="315"/>
    </row>
    <row r="368" spans="1:7" x14ac:dyDescent="0.25">
      <c r="A368" s="315" t="s">
        <v>964</v>
      </c>
      <c r="B368" s="335" t="s">
        <v>965</v>
      </c>
      <c r="C368" s="343">
        <v>0</v>
      </c>
      <c r="G368" s="315"/>
    </row>
    <row r="369" spans="1:7" x14ac:dyDescent="0.25">
      <c r="A369" s="315" t="s">
        <v>966</v>
      </c>
      <c r="B369" s="335" t="s">
        <v>967</v>
      </c>
      <c r="C369" s="343">
        <v>0</v>
      </c>
      <c r="G369" s="315"/>
    </row>
    <row r="370" spans="1:7" x14ac:dyDescent="0.25">
      <c r="A370" s="315" t="s">
        <v>968</v>
      </c>
      <c r="B370" s="335" t="s">
        <v>9</v>
      </c>
      <c r="C370" s="343">
        <v>0</v>
      </c>
      <c r="G370" s="315"/>
    </row>
    <row r="371" spans="1:7" x14ac:dyDescent="0.25">
      <c r="A371" s="315" t="s">
        <v>1531</v>
      </c>
      <c r="B371" s="399" t="s">
        <v>1597</v>
      </c>
      <c r="C371" s="343" t="s">
        <v>466</v>
      </c>
      <c r="G371" s="315"/>
    </row>
    <row r="372" spans="1:7" x14ac:dyDescent="0.25">
      <c r="A372" s="315" t="s">
        <v>1532</v>
      </c>
      <c r="B372" s="399" t="s">
        <v>1597</v>
      </c>
      <c r="C372" s="343" t="s">
        <v>466</v>
      </c>
      <c r="G372" s="315"/>
    </row>
    <row r="373" spans="1:7" x14ac:dyDescent="0.25">
      <c r="A373" s="315" t="s">
        <v>1533</v>
      </c>
      <c r="B373" s="399" t="s">
        <v>1597</v>
      </c>
      <c r="C373" s="343" t="s">
        <v>466</v>
      </c>
      <c r="G373" s="315"/>
    </row>
    <row r="374" spans="1:7" x14ac:dyDescent="0.25">
      <c r="A374" s="315" t="s">
        <v>1534</v>
      </c>
      <c r="B374" s="399" t="s">
        <v>1597</v>
      </c>
      <c r="C374" s="343" t="s">
        <v>466</v>
      </c>
      <c r="G374" s="315"/>
    </row>
    <row r="375" spans="1:7" x14ac:dyDescent="0.25">
      <c r="A375" s="315" t="s">
        <v>1535</v>
      </c>
      <c r="B375" s="399" t="s">
        <v>1597</v>
      </c>
      <c r="C375" s="343" t="s">
        <v>466</v>
      </c>
      <c r="G375" s="315"/>
    </row>
    <row r="376" spans="1:7" x14ac:dyDescent="0.25">
      <c r="A376" s="315" t="s">
        <v>1536</v>
      </c>
      <c r="B376" s="399" t="s">
        <v>1597</v>
      </c>
      <c r="C376" s="343" t="s">
        <v>466</v>
      </c>
      <c r="G376" s="315"/>
    </row>
    <row r="377" spans="1:7" x14ac:dyDescent="0.25">
      <c r="A377" s="315" t="s">
        <v>1537</v>
      </c>
      <c r="B377" s="399" t="s">
        <v>1597</v>
      </c>
      <c r="C377" s="343" t="s">
        <v>466</v>
      </c>
      <c r="G377" s="315"/>
    </row>
    <row r="378" spans="1:7" x14ac:dyDescent="0.25">
      <c r="A378" s="315" t="s">
        <v>1538</v>
      </c>
      <c r="B378" s="399" t="s">
        <v>1597</v>
      </c>
      <c r="C378" s="343" t="s">
        <v>466</v>
      </c>
      <c r="G378" s="315"/>
    </row>
    <row r="379" spans="1:7" x14ac:dyDescent="0.25">
      <c r="A379" s="315" t="s">
        <v>1539</v>
      </c>
      <c r="B379" s="399" t="s">
        <v>1597</v>
      </c>
      <c r="C379" s="343" t="s">
        <v>466</v>
      </c>
      <c r="G379" s="315"/>
    </row>
    <row r="380" spans="1:7" x14ac:dyDescent="0.25">
      <c r="A380" s="315" t="s">
        <v>1540</v>
      </c>
      <c r="B380" s="399" t="s">
        <v>1597</v>
      </c>
      <c r="C380" s="343" t="s">
        <v>466</v>
      </c>
      <c r="G380" s="315"/>
    </row>
    <row r="381" spans="1:7" x14ac:dyDescent="0.25">
      <c r="A381" s="315" t="s">
        <v>1541</v>
      </c>
      <c r="B381" s="399" t="s">
        <v>1597</v>
      </c>
      <c r="C381" s="343" t="s">
        <v>466</v>
      </c>
      <c r="G381" s="315"/>
    </row>
    <row r="382" spans="1:7" x14ac:dyDescent="0.25">
      <c r="A382" s="315" t="s">
        <v>1542</v>
      </c>
      <c r="B382" s="399" t="s">
        <v>1597</v>
      </c>
      <c r="C382" s="343" t="s">
        <v>466</v>
      </c>
      <c r="G382" s="315"/>
    </row>
    <row r="383" spans="1:7" x14ac:dyDescent="0.25">
      <c r="A383" s="315" t="s">
        <v>1543</v>
      </c>
      <c r="B383" s="399" t="s">
        <v>1597</v>
      </c>
      <c r="C383" s="343" t="s">
        <v>466</v>
      </c>
      <c r="G383" s="315"/>
    </row>
    <row r="384" spans="1:7" x14ac:dyDescent="0.25">
      <c r="A384" s="315" t="s">
        <v>1544</v>
      </c>
      <c r="B384" s="399" t="s">
        <v>1597</v>
      </c>
      <c r="C384" s="343" t="s">
        <v>466</v>
      </c>
      <c r="G384" s="315"/>
    </row>
    <row r="385" spans="1:7" x14ac:dyDescent="0.25">
      <c r="A385" s="315" t="s">
        <v>1545</v>
      </c>
      <c r="B385" s="399" t="s">
        <v>1597</v>
      </c>
      <c r="C385" s="343" t="s">
        <v>466</v>
      </c>
      <c r="G385" s="315"/>
    </row>
    <row r="386" spans="1:7" x14ac:dyDescent="0.25">
      <c r="A386" s="315" t="s">
        <v>1546</v>
      </c>
      <c r="B386" s="399" t="s">
        <v>1597</v>
      </c>
      <c r="C386" s="343" t="s">
        <v>466</v>
      </c>
      <c r="G386" s="315"/>
    </row>
    <row r="387" spans="1:7" x14ac:dyDescent="0.25">
      <c r="A387" s="315" t="s">
        <v>1547</v>
      </c>
      <c r="B387" s="399" t="s">
        <v>1597</v>
      </c>
      <c r="C387" s="343" t="s">
        <v>466</v>
      </c>
      <c r="G387" s="315"/>
    </row>
    <row r="388" spans="1:7" x14ac:dyDescent="0.25">
      <c r="A388" s="348"/>
      <c r="C388" s="343"/>
    </row>
    <row r="389" spans="1:7" x14ac:dyDescent="0.25">
      <c r="A389" s="348"/>
    </row>
    <row r="390" spans="1:7" x14ac:dyDescent="0.25">
      <c r="A390" s="348"/>
    </row>
    <row r="391" spans="1:7" x14ac:dyDescent="0.25">
      <c r="A391" s="348"/>
    </row>
    <row r="392" spans="1:7" x14ac:dyDescent="0.25">
      <c r="A392" s="348"/>
    </row>
    <row r="393" spans="1:7" x14ac:dyDescent="0.25">
      <c r="A393" s="348"/>
    </row>
    <row r="394" spans="1:7" x14ac:dyDescent="0.25">
      <c r="A394" s="348"/>
    </row>
    <row r="395" spans="1:7" x14ac:dyDescent="0.25">
      <c r="A395" s="348"/>
    </row>
    <row r="396" spans="1:7" x14ac:dyDescent="0.25">
      <c r="A396" s="348"/>
    </row>
    <row r="397" spans="1:7" x14ac:dyDescent="0.25">
      <c r="A397" s="348"/>
    </row>
    <row r="398" spans="1:7" x14ac:dyDescent="0.25">
      <c r="A398" s="348"/>
    </row>
    <row r="399" spans="1:7" x14ac:dyDescent="0.25">
      <c r="A399" s="348"/>
    </row>
    <row r="400" spans="1:7" x14ac:dyDescent="0.25">
      <c r="A400" s="348"/>
    </row>
    <row r="401" spans="1:1" x14ac:dyDescent="0.25">
      <c r="A401" s="348"/>
    </row>
    <row r="402" spans="1:1" x14ac:dyDescent="0.25">
      <c r="A402" s="348"/>
    </row>
    <row r="403" spans="1:1" x14ac:dyDescent="0.25">
      <c r="A403" s="348"/>
    </row>
    <row r="404" spans="1:1" x14ac:dyDescent="0.25">
      <c r="A404" s="348"/>
    </row>
  </sheetData>
  <hyperlinks>
    <hyperlink ref="B6" location="'B1. HTT Mortgage Assets'!B10" display="7. Mortgage Assets"/>
    <hyperlink ref="B7" location="'B1. HTT Mortgage Assets'!B166" display="7.A Residential Cover Pool"/>
    <hyperlink ref="B8" location="'B1. HTT Mortgage Assets'!B266" display="7.B Commercial Cover Pool"/>
    <hyperlink ref="B149" location="'2. Harmonised Glossary'!A9" display="Breakdown by Interest Rate"/>
    <hyperlink ref="B179" location="'2. Harmonised Glossary'!A14" display="Non-Performing Loans (NPLs)"/>
    <hyperlink ref="B11" location="'2. Harmonised Glossary'!A12" display="Property Type Information"/>
    <hyperlink ref="B215" location="'2. Harmonised Glossary'!A288" display="Loan to Value (LTV) Information - Un-indexed"/>
    <hyperlink ref="B237" location="'2. Harmonised Glossary'!A11" display="Loan to Value (LTV) Information - Indexed"/>
    <hyperlink ref="B316" location="'2. Harmonised Glossary'!A11" display="Loan to Value (LTV) Information - Un-indexed"/>
    <hyperlink ref="B338" location="'2. Harmonised Glossary'!A11" display="Loan to Value (LTV) Information - Indexed"/>
  </hyperlinks>
  <printOptions horizontalCentered="1"/>
  <pageMargins left="0.19685039370078741" right="0.19685039370078741" top="0.74803149606299213" bottom="0.74803149606299213" header="0.31496062992125984" footer="0.31496062992125984"/>
  <pageSetup paperSize="9" scale="46" fitToHeight="0" orientation="portrait" r:id="rId1"/>
  <headerFooter>
    <oddHeader>&amp;R&amp;G</oddHeader>
  </headerFooter>
  <rowBreaks count="3" manualBreakCount="3">
    <brk id="97" max="6" man="1"/>
    <brk id="184" max="6" man="1"/>
    <brk id="285" max="6"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pageSetUpPr fitToPage="1"/>
  </sheetPr>
  <dimension ref="A1:M384"/>
  <sheetViews>
    <sheetView zoomScale="70" zoomScaleNormal="70" zoomScaleSheetLayoutView="40" zoomScalePageLayoutView="40" workbookViewId="0">
      <selection activeCell="M37" activeCellId="1" sqref="M15 M37"/>
    </sheetView>
  </sheetViews>
  <sheetFormatPr defaultColWidth="11.42578125" defaultRowHeight="15" outlineLevelRow="1" x14ac:dyDescent="0.25"/>
  <cols>
    <col min="1" max="1" width="16.28515625" customWidth="1"/>
    <col min="2" max="2" width="89.85546875" style="315" customWidth="1"/>
    <col min="3" max="3" width="115.42578125" style="294" customWidth="1"/>
    <col min="4" max="13" width="11.42578125" style="294"/>
  </cols>
  <sheetData>
    <row r="1" spans="1:3" ht="31.5" x14ac:dyDescent="0.5">
      <c r="A1" s="312" t="s">
        <v>969</v>
      </c>
      <c r="B1" s="312"/>
      <c r="C1" s="402" t="s">
        <v>1557</v>
      </c>
    </row>
    <row r="2" spans="1:3" x14ac:dyDescent="0.25">
      <c r="B2" s="313"/>
      <c r="C2" s="313"/>
    </row>
    <row r="3" spans="1:3" x14ac:dyDescent="0.25">
      <c r="A3" s="378" t="s">
        <v>970</v>
      </c>
      <c r="B3" s="379"/>
      <c r="C3" s="313"/>
    </row>
    <row r="4" spans="1:3" x14ac:dyDescent="0.25">
      <c r="C4" s="313"/>
    </row>
    <row r="5" spans="1:3" ht="37.5" x14ac:dyDescent="0.25">
      <c r="A5" s="327" t="s">
        <v>439</v>
      </c>
      <c r="B5" s="327" t="s">
        <v>971</v>
      </c>
      <c r="C5" s="380" t="s">
        <v>972</v>
      </c>
    </row>
    <row r="6" spans="1:3" x14ac:dyDescent="0.25">
      <c r="A6" s="381" t="s">
        <v>973</v>
      </c>
      <c r="B6" s="330" t="s">
        <v>974</v>
      </c>
      <c r="C6" s="315" t="s">
        <v>975</v>
      </c>
    </row>
    <row r="7" spans="1:3" x14ac:dyDescent="0.25">
      <c r="A7" s="381" t="s">
        <v>976</v>
      </c>
      <c r="B7" s="330" t="s">
        <v>977</v>
      </c>
      <c r="C7" s="315" t="s">
        <v>978</v>
      </c>
    </row>
    <row r="8" spans="1:3" x14ac:dyDescent="0.25">
      <c r="A8" s="381" t="s">
        <v>979</v>
      </c>
      <c r="B8" s="330" t="s">
        <v>980</v>
      </c>
      <c r="C8" s="315" t="s">
        <v>981</v>
      </c>
    </row>
    <row r="9" spans="1:3" ht="409.5" x14ac:dyDescent="0.25">
      <c r="A9" s="381" t="s">
        <v>982</v>
      </c>
      <c r="B9" s="392" t="s">
        <v>983</v>
      </c>
      <c r="C9" s="393" t="s">
        <v>984</v>
      </c>
    </row>
    <row r="10" spans="1:3" ht="57.75" customHeight="1" x14ac:dyDescent="0.25">
      <c r="A10" s="381" t="s">
        <v>985</v>
      </c>
      <c r="B10" s="330" t="s">
        <v>1598</v>
      </c>
      <c r="C10" s="315" t="s">
        <v>986</v>
      </c>
    </row>
    <row r="11" spans="1:3" ht="90.75" customHeight="1" x14ac:dyDescent="0.25">
      <c r="A11" s="381" t="s">
        <v>987</v>
      </c>
      <c r="B11" s="330" t="s">
        <v>988</v>
      </c>
      <c r="C11" s="315" t="s">
        <v>986</v>
      </c>
    </row>
    <row r="12" spans="1:3" ht="48" customHeight="1" x14ac:dyDescent="0.25">
      <c r="A12" s="381" t="s">
        <v>989</v>
      </c>
      <c r="B12" s="330" t="s">
        <v>990</v>
      </c>
      <c r="C12" s="315" t="s">
        <v>991</v>
      </c>
    </row>
    <row r="13" spans="1:3" ht="21.75" customHeight="1" x14ac:dyDescent="0.25">
      <c r="A13" s="381" t="s">
        <v>992</v>
      </c>
      <c r="B13" s="330" t="s">
        <v>993</v>
      </c>
      <c r="C13" s="315"/>
    </row>
    <row r="14" spans="1:3" ht="57" customHeight="1" x14ac:dyDescent="0.25">
      <c r="A14" s="381" t="s">
        <v>994</v>
      </c>
      <c r="B14" s="330" t="s">
        <v>995</v>
      </c>
      <c r="C14" s="315"/>
    </row>
    <row r="15" spans="1:3" ht="39.75" customHeight="1" x14ac:dyDescent="0.25">
      <c r="A15" s="381" t="s">
        <v>996</v>
      </c>
      <c r="B15" s="330" t="s">
        <v>997</v>
      </c>
      <c r="C15" s="315" t="s">
        <v>998</v>
      </c>
    </row>
    <row r="16" spans="1:3" ht="58.5" customHeight="1" x14ac:dyDescent="0.25">
      <c r="A16" s="381" t="s">
        <v>999</v>
      </c>
      <c r="B16" s="336" t="s">
        <v>1000</v>
      </c>
      <c r="C16" s="315" t="s">
        <v>249</v>
      </c>
    </row>
    <row r="17" spans="1:3" ht="37.5" customHeight="1" x14ac:dyDescent="0.25">
      <c r="A17" s="381" t="s">
        <v>1001</v>
      </c>
      <c r="B17" s="336" t="s">
        <v>1002</v>
      </c>
      <c r="C17" s="315"/>
    </row>
    <row r="18" spans="1:3" ht="43.5" customHeight="1" x14ac:dyDescent="0.25">
      <c r="A18" s="381" t="s">
        <v>1003</v>
      </c>
      <c r="B18" s="336" t="s">
        <v>1004</v>
      </c>
      <c r="C18" s="315" t="s">
        <v>268</v>
      </c>
    </row>
    <row r="19" spans="1:3" outlineLevel="1" x14ac:dyDescent="0.25">
      <c r="A19" s="381" t="s">
        <v>1005</v>
      </c>
      <c r="B19" s="336" t="s">
        <v>1006</v>
      </c>
      <c r="C19" s="315" t="s">
        <v>466</v>
      </c>
    </row>
    <row r="20" spans="1:3" outlineLevel="1" x14ac:dyDescent="0.25">
      <c r="A20" s="381" t="s">
        <v>1007</v>
      </c>
      <c r="B20" s="376"/>
      <c r="C20" s="315"/>
    </row>
    <row r="21" spans="1:3" outlineLevel="1" x14ac:dyDescent="0.25">
      <c r="A21" s="381" t="s">
        <v>1008</v>
      </c>
      <c r="B21" s="376"/>
      <c r="C21" s="315"/>
    </row>
    <row r="22" spans="1:3" outlineLevel="1" x14ac:dyDescent="0.25">
      <c r="A22" s="381" t="s">
        <v>1009</v>
      </c>
      <c r="B22" s="376"/>
      <c r="C22" s="315"/>
    </row>
    <row r="23" spans="1:3" outlineLevel="1" x14ac:dyDescent="0.25">
      <c r="A23" s="381" t="s">
        <v>1010</v>
      </c>
      <c r="B23" s="376"/>
      <c r="C23" s="315"/>
    </row>
    <row r="24" spans="1:3" ht="18.75" x14ac:dyDescent="0.25">
      <c r="A24" s="327"/>
      <c r="B24" s="327" t="s">
        <v>1011</v>
      </c>
      <c r="C24" s="380" t="s">
        <v>1012</v>
      </c>
    </row>
    <row r="25" spans="1:3" x14ac:dyDescent="0.25">
      <c r="A25" s="381" t="s">
        <v>1013</v>
      </c>
      <c r="B25" s="336" t="s">
        <v>1014</v>
      </c>
      <c r="C25" s="315" t="s">
        <v>466</v>
      </c>
    </row>
    <row r="26" spans="1:3" x14ac:dyDescent="0.25">
      <c r="A26" s="381" t="s">
        <v>1015</v>
      </c>
      <c r="B26" s="336" t="s">
        <v>1016</v>
      </c>
      <c r="C26" s="315" t="s">
        <v>981</v>
      </c>
    </row>
    <row r="27" spans="1:3" x14ac:dyDescent="0.25">
      <c r="A27" s="381" t="s">
        <v>1017</v>
      </c>
      <c r="B27" s="336" t="s">
        <v>1018</v>
      </c>
      <c r="C27" s="315" t="s">
        <v>1019</v>
      </c>
    </row>
    <row r="28" spans="1:3" outlineLevel="1" x14ac:dyDescent="0.25">
      <c r="A28" s="381" t="s">
        <v>1013</v>
      </c>
      <c r="B28" s="335"/>
      <c r="C28" s="315"/>
    </row>
    <row r="29" spans="1:3" outlineLevel="1" x14ac:dyDescent="0.25">
      <c r="A29" s="381" t="s">
        <v>1020</v>
      </c>
      <c r="B29" s="335"/>
      <c r="C29" s="315"/>
    </row>
    <row r="30" spans="1:3" outlineLevel="1" x14ac:dyDescent="0.25">
      <c r="A30" s="381" t="s">
        <v>1021</v>
      </c>
      <c r="B30" s="335"/>
      <c r="C30" s="315"/>
    </row>
    <row r="31" spans="1:3" outlineLevel="1" x14ac:dyDescent="0.25">
      <c r="A31" s="381" t="s">
        <v>1554</v>
      </c>
      <c r="B31" s="336"/>
      <c r="C31" s="315"/>
    </row>
    <row r="32" spans="1:3" ht="18.75" x14ac:dyDescent="0.25">
      <c r="A32" s="327"/>
      <c r="B32" s="327" t="s">
        <v>1022</v>
      </c>
      <c r="C32" s="380" t="s">
        <v>972</v>
      </c>
    </row>
    <row r="33" spans="1:3" x14ac:dyDescent="0.25">
      <c r="A33" s="381" t="s">
        <v>1023</v>
      </c>
      <c r="B33" s="330" t="s">
        <v>1024</v>
      </c>
      <c r="C33" s="315" t="s">
        <v>626</v>
      </c>
    </row>
    <row r="34" spans="1:3" x14ac:dyDescent="0.25">
      <c r="A34" s="381" t="s">
        <v>1025</v>
      </c>
      <c r="B34" s="335"/>
    </row>
    <row r="35" spans="1:3" x14ac:dyDescent="0.25">
      <c r="A35" s="381" t="s">
        <v>1026</v>
      </c>
      <c r="B35" s="335"/>
    </row>
    <row r="36" spans="1:3" x14ac:dyDescent="0.25">
      <c r="A36" s="381" t="s">
        <v>1027</v>
      </c>
      <c r="B36" s="335"/>
    </row>
    <row r="37" spans="1:3" x14ac:dyDescent="0.25">
      <c r="A37" s="381" t="s">
        <v>1028</v>
      </c>
      <c r="B37" s="335"/>
    </row>
    <row r="38" spans="1:3" x14ac:dyDescent="0.25">
      <c r="A38" s="381" t="s">
        <v>1029</v>
      </c>
      <c r="B38" s="335"/>
    </row>
    <row r="39" spans="1:3" x14ac:dyDescent="0.25">
      <c r="B39" s="335"/>
    </row>
    <row r="40" spans="1:3" x14ac:dyDescent="0.25">
      <c r="B40" s="335"/>
    </row>
    <row r="41" spans="1:3" x14ac:dyDescent="0.25">
      <c r="B41" s="335"/>
    </row>
    <row r="42" spans="1:3" x14ac:dyDescent="0.25">
      <c r="B42" s="335"/>
    </row>
    <row r="43" spans="1:3" x14ac:dyDescent="0.25">
      <c r="B43" s="335"/>
    </row>
    <row r="44" spans="1:3" x14ac:dyDescent="0.25">
      <c r="B44" s="335"/>
    </row>
    <row r="45" spans="1:3" x14ac:dyDescent="0.25">
      <c r="B45" s="335"/>
    </row>
    <row r="46" spans="1:3" x14ac:dyDescent="0.25">
      <c r="B46" s="335"/>
    </row>
    <row r="47" spans="1:3" x14ac:dyDescent="0.25">
      <c r="B47" s="335"/>
    </row>
    <row r="48" spans="1:3" x14ac:dyDescent="0.25">
      <c r="B48" s="335"/>
    </row>
    <row r="49" spans="2:2" x14ac:dyDescent="0.25">
      <c r="B49" s="335"/>
    </row>
    <row r="50" spans="2:2" x14ac:dyDescent="0.25">
      <c r="B50" s="335"/>
    </row>
    <row r="51" spans="2:2" x14ac:dyDescent="0.25">
      <c r="B51" s="335"/>
    </row>
    <row r="52" spans="2:2" x14ac:dyDescent="0.25">
      <c r="B52" s="335"/>
    </row>
    <row r="53" spans="2:2" x14ac:dyDescent="0.25">
      <c r="B53" s="335"/>
    </row>
    <row r="54" spans="2:2" x14ac:dyDescent="0.25">
      <c r="B54" s="335"/>
    </row>
    <row r="55" spans="2:2" x14ac:dyDescent="0.25">
      <c r="B55" s="335"/>
    </row>
    <row r="56" spans="2:2" x14ac:dyDescent="0.25">
      <c r="B56" s="335"/>
    </row>
    <row r="57" spans="2:2" x14ac:dyDescent="0.25">
      <c r="B57" s="335"/>
    </row>
    <row r="58" spans="2:2" x14ac:dyDescent="0.25">
      <c r="B58" s="335"/>
    </row>
    <row r="59" spans="2:2" x14ac:dyDescent="0.25">
      <c r="B59" s="335"/>
    </row>
    <row r="60" spans="2:2" x14ac:dyDescent="0.25">
      <c r="B60" s="335"/>
    </row>
    <row r="61" spans="2:2" x14ac:dyDescent="0.25">
      <c r="B61" s="335"/>
    </row>
    <row r="62" spans="2:2" x14ac:dyDescent="0.25">
      <c r="B62" s="335"/>
    </row>
    <row r="63" spans="2:2" x14ac:dyDescent="0.25">
      <c r="B63" s="335"/>
    </row>
    <row r="64" spans="2:2" x14ac:dyDescent="0.25">
      <c r="B64" s="335"/>
    </row>
    <row r="65" spans="2:2" x14ac:dyDescent="0.25">
      <c r="B65" s="335"/>
    </row>
    <row r="66" spans="2:2" x14ac:dyDescent="0.25">
      <c r="B66" s="335"/>
    </row>
    <row r="67" spans="2:2" x14ac:dyDescent="0.25">
      <c r="B67" s="335"/>
    </row>
    <row r="68" spans="2:2" x14ac:dyDescent="0.25">
      <c r="B68" s="335"/>
    </row>
    <row r="69" spans="2:2" x14ac:dyDescent="0.25">
      <c r="B69" s="335"/>
    </row>
    <row r="70" spans="2:2" x14ac:dyDescent="0.25">
      <c r="B70" s="335"/>
    </row>
    <row r="71" spans="2:2" x14ac:dyDescent="0.25">
      <c r="B71" s="335"/>
    </row>
    <row r="72" spans="2:2" x14ac:dyDescent="0.25">
      <c r="B72" s="335"/>
    </row>
    <row r="73" spans="2:2" x14ac:dyDescent="0.25">
      <c r="B73" s="335"/>
    </row>
    <row r="74" spans="2:2" x14ac:dyDescent="0.25">
      <c r="B74" s="335"/>
    </row>
    <row r="75" spans="2:2" x14ac:dyDescent="0.25">
      <c r="B75" s="335"/>
    </row>
    <row r="76" spans="2:2" x14ac:dyDescent="0.25">
      <c r="B76" s="335"/>
    </row>
    <row r="77" spans="2:2" x14ac:dyDescent="0.25">
      <c r="B77" s="335"/>
    </row>
    <row r="78" spans="2:2" x14ac:dyDescent="0.25">
      <c r="B78" s="335"/>
    </row>
    <row r="79" spans="2:2" x14ac:dyDescent="0.25">
      <c r="B79" s="335"/>
    </row>
    <row r="80" spans="2:2" x14ac:dyDescent="0.25">
      <c r="B80" s="335"/>
    </row>
    <row r="81" spans="2:2" x14ac:dyDescent="0.25">
      <c r="B81" s="335"/>
    </row>
    <row r="82" spans="2:2" x14ac:dyDescent="0.25">
      <c r="B82" s="335"/>
    </row>
    <row r="83" spans="2:2" x14ac:dyDescent="0.25">
      <c r="B83" s="335"/>
    </row>
    <row r="84" spans="2:2" x14ac:dyDescent="0.25">
      <c r="B84" s="313"/>
    </row>
    <row r="85" spans="2:2" x14ac:dyDescent="0.25">
      <c r="B85" s="313"/>
    </row>
    <row r="86" spans="2:2" x14ac:dyDescent="0.25">
      <c r="B86" s="313"/>
    </row>
    <row r="87" spans="2:2" x14ac:dyDescent="0.25">
      <c r="B87" s="313"/>
    </row>
    <row r="88" spans="2:2" x14ac:dyDescent="0.25">
      <c r="B88" s="313"/>
    </row>
    <row r="89" spans="2:2" x14ac:dyDescent="0.25">
      <c r="B89" s="313"/>
    </row>
    <row r="90" spans="2:2" x14ac:dyDescent="0.25">
      <c r="B90" s="313"/>
    </row>
    <row r="91" spans="2:2" x14ac:dyDescent="0.25">
      <c r="B91" s="313"/>
    </row>
    <row r="92" spans="2:2" x14ac:dyDescent="0.25">
      <c r="B92" s="313"/>
    </row>
    <row r="93" spans="2:2" x14ac:dyDescent="0.25">
      <c r="B93" s="313"/>
    </row>
    <row r="94" spans="2:2" x14ac:dyDescent="0.25">
      <c r="B94" s="335"/>
    </row>
    <row r="95" spans="2:2" x14ac:dyDescent="0.25">
      <c r="B95" s="335"/>
    </row>
    <row r="96" spans="2:2" x14ac:dyDescent="0.25">
      <c r="B96" s="335"/>
    </row>
    <row r="97" spans="2:2" x14ac:dyDescent="0.25">
      <c r="B97" s="335"/>
    </row>
    <row r="98" spans="2:2" x14ac:dyDescent="0.25">
      <c r="B98" s="335"/>
    </row>
    <row r="99" spans="2:2" x14ac:dyDescent="0.25">
      <c r="B99" s="335"/>
    </row>
    <row r="100" spans="2:2" x14ac:dyDescent="0.25">
      <c r="B100" s="335"/>
    </row>
    <row r="101" spans="2:2" x14ac:dyDescent="0.25">
      <c r="B101" s="335"/>
    </row>
    <row r="102" spans="2:2" x14ac:dyDescent="0.25">
      <c r="B102" s="353"/>
    </row>
    <row r="103" spans="2:2" x14ac:dyDescent="0.25">
      <c r="B103" s="335"/>
    </row>
    <row r="104" spans="2:2" x14ac:dyDescent="0.25">
      <c r="B104" s="335"/>
    </row>
    <row r="105" spans="2:2" x14ac:dyDescent="0.25">
      <c r="B105" s="335"/>
    </row>
    <row r="106" spans="2:2" x14ac:dyDescent="0.25">
      <c r="B106" s="335"/>
    </row>
    <row r="107" spans="2:2" x14ac:dyDescent="0.25">
      <c r="B107" s="335"/>
    </row>
    <row r="108" spans="2:2" x14ac:dyDescent="0.25">
      <c r="B108" s="335"/>
    </row>
    <row r="109" spans="2:2" x14ac:dyDescent="0.25">
      <c r="B109" s="335"/>
    </row>
    <row r="110" spans="2:2" x14ac:dyDescent="0.25">
      <c r="B110" s="335"/>
    </row>
    <row r="111" spans="2:2" x14ac:dyDescent="0.25">
      <c r="B111" s="335"/>
    </row>
    <row r="112" spans="2:2" x14ac:dyDescent="0.25">
      <c r="B112" s="335"/>
    </row>
    <row r="113" spans="2:2" x14ac:dyDescent="0.25">
      <c r="B113" s="335"/>
    </row>
    <row r="114" spans="2:2" x14ac:dyDescent="0.25">
      <c r="B114" s="335"/>
    </row>
    <row r="115" spans="2:2" x14ac:dyDescent="0.25">
      <c r="B115" s="335"/>
    </row>
    <row r="116" spans="2:2" x14ac:dyDescent="0.25">
      <c r="B116" s="335"/>
    </row>
    <row r="117" spans="2:2" x14ac:dyDescent="0.25">
      <c r="B117" s="335"/>
    </row>
    <row r="118" spans="2:2" x14ac:dyDescent="0.25">
      <c r="B118" s="335"/>
    </row>
    <row r="119" spans="2:2" x14ac:dyDescent="0.25">
      <c r="B119" s="335"/>
    </row>
    <row r="121" spans="2:2" x14ac:dyDescent="0.25">
      <c r="B121" s="335"/>
    </row>
    <row r="122" spans="2:2" x14ac:dyDescent="0.25">
      <c r="B122" s="335"/>
    </row>
    <row r="123" spans="2:2" x14ac:dyDescent="0.25">
      <c r="B123" s="335"/>
    </row>
    <row r="128" spans="2:2" x14ac:dyDescent="0.25">
      <c r="B128" s="321"/>
    </row>
    <row r="129" spans="2:2" x14ac:dyDescent="0.25">
      <c r="B129" s="382"/>
    </row>
    <row r="135" spans="2:2" x14ac:dyDescent="0.25">
      <c r="B135" s="336"/>
    </row>
    <row r="136" spans="2:2" x14ac:dyDescent="0.25">
      <c r="B136" s="335"/>
    </row>
    <row r="138" spans="2:2" x14ac:dyDescent="0.25">
      <c r="B138" s="335"/>
    </row>
    <row r="139" spans="2:2" x14ac:dyDescent="0.25">
      <c r="B139" s="335"/>
    </row>
    <row r="140" spans="2:2" x14ac:dyDescent="0.25">
      <c r="B140" s="335"/>
    </row>
    <row r="141" spans="2:2" x14ac:dyDescent="0.25">
      <c r="B141" s="335"/>
    </row>
    <row r="142" spans="2:2" x14ac:dyDescent="0.25">
      <c r="B142" s="335"/>
    </row>
    <row r="143" spans="2:2" x14ac:dyDescent="0.25">
      <c r="B143" s="335"/>
    </row>
    <row r="144" spans="2:2" x14ac:dyDescent="0.25">
      <c r="B144" s="335"/>
    </row>
    <row r="145" spans="2:2" x14ac:dyDescent="0.25">
      <c r="B145" s="335"/>
    </row>
    <row r="146" spans="2:2" x14ac:dyDescent="0.25">
      <c r="B146" s="335"/>
    </row>
    <row r="147" spans="2:2" x14ac:dyDescent="0.25">
      <c r="B147" s="335"/>
    </row>
    <row r="148" spans="2:2" x14ac:dyDescent="0.25">
      <c r="B148" s="335"/>
    </row>
    <row r="149" spans="2:2" x14ac:dyDescent="0.25">
      <c r="B149" s="335"/>
    </row>
    <row r="246" spans="2:2" x14ac:dyDescent="0.25">
      <c r="B246" s="330"/>
    </row>
    <row r="247" spans="2:2" x14ac:dyDescent="0.25">
      <c r="B247" s="335"/>
    </row>
    <row r="248" spans="2:2" x14ac:dyDescent="0.25">
      <c r="B248" s="335"/>
    </row>
    <row r="251" spans="2:2" x14ac:dyDescent="0.25">
      <c r="B251" s="335"/>
    </row>
    <row r="267" spans="2:2" x14ac:dyDescent="0.25">
      <c r="B267" s="330"/>
    </row>
    <row r="297" spans="2:2" x14ac:dyDescent="0.25">
      <c r="B297" s="321"/>
    </row>
    <row r="298" spans="2:2" x14ac:dyDescent="0.25">
      <c r="B298" s="335"/>
    </row>
    <row r="300" spans="2:2" x14ac:dyDescent="0.25">
      <c r="B300" s="335"/>
    </row>
    <row r="301" spans="2:2" x14ac:dyDescent="0.25">
      <c r="B301" s="335"/>
    </row>
    <row r="302" spans="2:2" x14ac:dyDescent="0.25">
      <c r="B302" s="335"/>
    </row>
    <row r="303" spans="2:2" x14ac:dyDescent="0.25">
      <c r="B303" s="335"/>
    </row>
    <row r="304" spans="2:2" x14ac:dyDescent="0.25">
      <c r="B304" s="335"/>
    </row>
    <row r="305" spans="2:2" x14ac:dyDescent="0.25">
      <c r="B305" s="335"/>
    </row>
    <row r="306" spans="2:2" x14ac:dyDescent="0.25">
      <c r="B306" s="335"/>
    </row>
    <row r="307" spans="2:2" x14ac:dyDescent="0.25">
      <c r="B307" s="335"/>
    </row>
    <row r="308" spans="2:2" x14ac:dyDescent="0.25">
      <c r="B308" s="335"/>
    </row>
    <row r="309" spans="2:2" x14ac:dyDescent="0.25">
      <c r="B309" s="335"/>
    </row>
    <row r="310" spans="2:2" x14ac:dyDescent="0.25">
      <c r="B310" s="335"/>
    </row>
    <row r="311" spans="2:2" x14ac:dyDescent="0.25">
      <c r="B311" s="335"/>
    </row>
    <row r="323" spans="2:2" x14ac:dyDescent="0.25">
      <c r="B323" s="335"/>
    </row>
    <row r="324" spans="2:2" x14ac:dyDescent="0.25">
      <c r="B324" s="335"/>
    </row>
    <row r="325" spans="2:2" x14ac:dyDescent="0.25">
      <c r="B325" s="335"/>
    </row>
    <row r="326" spans="2:2" x14ac:dyDescent="0.25">
      <c r="B326" s="335"/>
    </row>
    <row r="327" spans="2:2" x14ac:dyDescent="0.25">
      <c r="B327" s="335"/>
    </row>
    <row r="328" spans="2:2" x14ac:dyDescent="0.25">
      <c r="B328" s="335"/>
    </row>
    <row r="329" spans="2:2" x14ac:dyDescent="0.25">
      <c r="B329" s="335"/>
    </row>
    <row r="330" spans="2:2" x14ac:dyDescent="0.25">
      <c r="B330" s="335"/>
    </row>
    <row r="331" spans="2:2" x14ac:dyDescent="0.25">
      <c r="B331" s="335"/>
    </row>
    <row r="333" spans="2:2" x14ac:dyDescent="0.25">
      <c r="B333" s="335"/>
    </row>
    <row r="334" spans="2:2" x14ac:dyDescent="0.25">
      <c r="B334" s="335"/>
    </row>
    <row r="335" spans="2:2" x14ac:dyDescent="0.25">
      <c r="B335" s="335"/>
    </row>
    <row r="336" spans="2:2" x14ac:dyDescent="0.25">
      <c r="B336" s="335"/>
    </row>
    <row r="337" spans="2:2" x14ac:dyDescent="0.25">
      <c r="B337" s="335"/>
    </row>
    <row r="339" spans="2:2" x14ac:dyDescent="0.25">
      <c r="B339" s="335"/>
    </row>
    <row r="342" spans="2:2" x14ac:dyDescent="0.25">
      <c r="B342" s="335"/>
    </row>
    <row r="345" spans="2:2" x14ac:dyDescent="0.25">
      <c r="B345" s="335"/>
    </row>
    <row r="346" spans="2:2" x14ac:dyDescent="0.25">
      <c r="B346" s="335"/>
    </row>
    <row r="347" spans="2:2" x14ac:dyDescent="0.25">
      <c r="B347" s="335"/>
    </row>
    <row r="348" spans="2:2" x14ac:dyDescent="0.25">
      <c r="B348" s="335"/>
    </row>
    <row r="349" spans="2:2" x14ac:dyDescent="0.25">
      <c r="B349" s="335"/>
    </row>
    <row r="350" spans="2:2" x14ac:dyDescent="0.25">
      <c r="B350" s="335"/>
    </row>
    <row r="351" spans="2:2" x14ac:dyDescent="0.25">
      <c r="B351" s="335"/>
    </row>
    <row r="352" spans="2:2" x14ac:dyDescent="0.25">
      <c r="B352" s="335"/>
    </row>
    <row r="353" spans="2:2" x14ac:dyDescent="0.25">
      <c r="B353" s="335"/>
    </row>
    <row r="354" spans="2:2" x14ac:dyDescent="0.25">
      <c r="B354" s="335"/>
    </row>
    <row r="355" spans="2:2" x14ac:dyDescent="0.25">
      <c r="B355" s="335"/>
    </row>
    <row r="356" spans="2:2" x14ac:dyDescent="0.25">
      <c r="B356" s="335"/>
    </row>
    <row r="357" spans="2:2" x14ac:dyDescent="0.25">
      <c r="B357" s="335"/>
    </row>
    <row r="358" spans="2:2" x14ac:dyDescent="0.25">
      <c r="B358" s="335"/>
    </row>
    <row r="359" spans="2:2" x14ac:dyDescent="0.25">
      <c r="B359" s="335"/>
    </row>
    <row r="360" spans="2:2" x14ac:dyDescent="0.25">
      <c r="B360" s="335"/>
    </row>
    <row r="361" spans="2:2" x14ac:dyDescent="0.25">
      <c r="B361" s="335"/>
    </row>
    <row r="362" spans="2:2" x14ac:dyDescent="0.25">
      <c r="B362" s="335"/>
    </row>
    <row r="363" spans="2:2" x14ac:dyDescent="0.25">
      <c r="B363" s="335"/>
    </row>
    <row r="367" spans="2:2" x14ac:dyDescent="0.25">
      <c r="B367" s="321"/>
    </row>
    <row r="384" spans="2:2" x14ac:dyDescent="0.25">
      <c r="B384" s="383"/>
    </row>
  </sheetData>
  <printOptions horizontalCentered="1"/>
  <pageMargins left="0.19685039370078741" right="0.19685039370078741" top="0.74803149606299213" bottom="0.74803149606299213" header="0.31496062992125984" footer="0.31496062992125984"/>
  <pageSetup paperSize="9" scale="48" orientation="portrait"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N119"/>
  <sheetViews>
    <sheetView zoomScale="60" zoomScaleNormal="60" workbookViewId="0">
      <selection activeCell="M37" activeCellId="1" sqref="M15 M37"/>
    </sheetView>
  </sheetViews>
  <sheetFormatPr defaultColWidth="8.85546875" defaultRowHeight="15" outlineLevelRow="1" x14ac:dyDescent="0.25"/>
  <cols>
    <col min="1" max="1" width="13.28515625" style="315" customWidth="1"/>
    <col min="2" max="2" width="60.7109375" style="315" customWidth="1"/>
    <col min="3" max="7" width="41" style="315" customWidth="1"/>
    <col min="8" max="8" width="7.28515625" style="315" customWidth="1"/>
    <col min="9" max="9" width="71.85546875" style="315" customWidth="1"/>
    <col min="10" max="11" width="47.7109375" style="315" customWidth="1"/>
    <col min="12" max="12" width="7.28515625" style="315" customWidth="1"/>
    <col min="13" max="13" width="25.7109375" style="315" customWidth="1"/>
    <col min="14" max="14" width="25.7109375" style="313" customWidth="1"/>
    <col min="15" max="16384" width="8.85546875" style="348"/>
  </cols>
  <sheetData>
    <row r="1" spans="1:13" ht="31.5" x14ac:dyDescent="0.25">
      <c r="A1" s="312" t="s">
        <v>1041</v>
      </c>
    </row>
    <row r="2" spans="1:13" ht="31.5" x14ac:dyDescent="0.5">
      <c r="B2" s="312"/>
      <c r="C2" s="313"/>
      <c r="D2" s="313"/>
      <c r="E2" s="402" t="s">
        <v>1557</v>
      </c>
      <c r="F2" s="395"/>
      <c r="G2" s="352"/>
      <c r="H2" s="313"/>
      <c r="I2" s="312"/>
      <c r="J2" s="313"/>
      <c r="K2" s="313"/>
      <c r="L2" s="313"/>
      <c r="M2" s="313"/>
    </row>
    <row r="3" spans="1:13" ht="15.75" thickBot="1" x14ac:dyDescent="0.3">
      <c r="A3" s="313"/>
      <c r="B3" s="314"/>
      <c r="C3" s="314"/>
      <c r="D3" s="313"/>
      <c r="E3" s="313"/>
      <c r="F3" s="313"/>
      <c r="G3" s="313"/>
      <c r="H3" s="313"/>
      <c r="L3" s="313"/>
      <c r="M3" s="313"/>
    </row>
    <row r="4" spans="1:13" ht="19.5" thickBot="1" x14ac:dyDescent="0.3">
      <c r="A4" s="316"/>
      <c r="B4" s="317" t="s">
        <v>430</v>
      </c>
      <c r="C4" s="318" t="s">
        <v>80</v>
      </c>
      <c r="D4" s="316"/>
      <c r="E4" s="316"/>
      <c r="F4" s="313"/>
      <c r="G4" s="313"/>
      <c r="H4" s="313"/>
      <c r="L4" s="313"/>
      <c r="M4" s="313"/>
    </row>
    <row r="5" spans="1:13" ht="15.75" thickBot="1" x14ac:dyDescent="0.3">
      <c r="H5" s="313"/>
      <c r="L5" s="313"/>
      <c r="M5" s="313"/>
    </row>
    <row r="6" spans="1:13" ht="18.75" x14ac:dyDescent="0.25">
      <c r="A6" s="319"/>
      <c r="B6" s="320" t="s">
        <v>1042</v>
      </c>
      <c r="C6" s="319"/>
      <c r="E6" s="321"/>
      <c r="F6" s="321"/>
      <c r="G6" s="321"/>
      <c r="H6" s="313"/>
      <c r="L6" s="313"/>
      <c r="M6" s="313"/>
    </row>
    <row r="7" spans="1:13" x14ac:dyDescent="0.25">
      <c r="B7" s="324" t="s">
        <v>1043</v>
      </c>
      <c r="H7" s="313"/>
      <c r="L7" s="313"/>
      <c r="M7" s="313"/>
    </row>
    <row r="8" spans="1:13" x14ac:dyDescent="0.25">
      <c r="B8" s="324" t="s">
        <v>1044</v>
      </c>
      <c r="H8" s="313"/>
      <c r="L8" s="313"/>
      <c r="M8" s="313"/>
    </row>
    <row r="9" spans="1:13" ht="15.75" thickBot="1" x14ac:dyDescent="0.3">
      <c r="B9" s="325" t="s">
        <v>1045</v>
      </c>
      <c r="H9" s="313"/>
      <c r="L9" s="313"/>
      <c r="M9" s="313"/>
    </row>
    <row r="10" spans="1:13" x14ac:dyDescent="0.25">
      <c r="B10" s="326"/>
      <c r="H10" s="313"/>
      <c r="L10" s="313"/>
      <c r="M10" s="313"/>
    </row>
    <row r="11" spans="1:13" x14ac:dyDescent="0.25">
      <c r="B11" s="326"/>
      <c r="H11" s="313"/>
      <c r="L11" s="313"/>
      <c r="M11" s="313"/>
    </row>
    <row r="12" spans="1:13" ht="37.5" x14ac:dyDescent="0.25">
      <c r="A12" s="327" t="s">
        <v>439</v>
      </c>
      <c r="B12" s="327" t="s">
        <v>1046</v>
      </c>
      <c r="C12" s="328"/>
      <c r="D12" s="328"/>
      <c r="E12" s="328"/>
      <c r="F12" s="328"/>
      <c r="G12" s="328"/>
      <c r="H12" s="313"/>
      <c r="L12" s="313"/>
      <c r="M12" s="313"/>
    </row>
    <row r="13" spans="1:13" ht="15" customHeight="1" x14ac:dyDescent="0.25">
      <c r="A13" s="337"/>
      <c r="B13" s="338" t="s">
        <v>1047</v>
      </c>
      <c r="C13" s="337" t="s">
        <v>1048</v>
      </c>
      <c r="D13" s="337" t="s">
        <v>1049</v>
      </c>
      <c r="E13" s="339"/>
      <c r="F13" s="340"/>
      <c r="G13" s="340"/>
      <c r="H13" s="313"/>
      <c r="L13" s="313"/>
      <c r="M13" s="313"/>
    </row>
    <row r="14" spans="1:13" x14ac:dyDescent="0.25">
      <c r="A14" s="315" t="s">
        <v>1050</v>
      </c>
      <c r="B14" s="335" t="s">
        <v>1051</v>
      </c>
      <c r="C14" s="315">
        <v>0</v>
      </c>
      <c r="D14" s="315">
        <v>0</v>
      </c>
      <c r="E14" s="321"/>
      <c r="F14" s="321"/>
      <c r="G14" s="321"/>
      <c r="H14" s="313"/>
      <c r="L14" s="313"/>
      <c r="M14" s="313"/>
    </row>
    <row r="15" spans="1:13" x14ac:dyDescent="0.25">
      <c r="A15" s="315" t="s">
        <v>1052</v>
      </c>
      <c r="B15" s="335" t="s">
        <v>1054</v>
      </c>
      <c r="C15" s="315" t="s">
        <v>1558</v>
      </c>
      <c r="D15" s="315" t="s">
        <v>1599</v>
      </c>
      <c r="E15" s="321"/>
      <c r="F15" s="321"/>
      <c r="G15" s="321"/>
      <c r="H15" s="313"/>
      <c r="L15" s="313"/>
      <c r="M15" s="313"/>
    </row>
    <row r="16" spans="1:13" x14ac:dyDescent="0.25">
      <c r="A16" s="315" t="s">
        <v>1053</v>
      </c>
      <c r="B16" s="335" t="s">
        <v>1056</v>
      </c>
      <c r="C16" s="315">
        <v>0</v>
      </c>
      <c r="D16" s="315">
        <v>0</v>
      </c>
      <c r="E16" s="321"/>
      <c r="F16" s="321"/>
      <c r="G16" s="321"/>
      <c r="H16" s="313"/>
      <c r="L16" s="313"/>
      <c r="M16" s="313"/>
    </row>
    <row r="17" spans="1:13" x14ac:dyDescent="0.25">
      <c r="A17" s="315" t="s">
        <v>1055</v>
      </c>
      <c r="B17" s="335" t="s">
        <v>1058</v>
      </c>
      <c r="C17" s="315">
        <v>0</v>
      </c>
      <c r="D17" s="315">
        <v>0</v>
      </c>
      <c r="E17" s="321"/>
      <c r="F17" s="321"/>
      <c r="G17" s="321"/>
      <c r="H17" s="313"/>
      <c r="L17" s="313"/>
      <c r="M17" s="313"/>
    </row>
    <row r="18" spans="1:13" x14ac:dyDescent="0.25">
      <c r="A18" s="315" t="s">
        <v>1057</v>
      </c>
      <c r="B18" s="335" t="s">
        <v>1060</v>
      </c>
      <c r="C18" s="315" t="s">
        <v>1558</v>
      </c>
      <c r="D18" s="315" t="s">
        <v>1599</v>
      </c>
      <c r="E18" s="321"/>
      <c r="F18" s="321"/>
      <c r="G18" s="321"/>
      <c r="H18" s="313"/>
      <c r="L18" s="313"/>
      <c r="M18" s="313"/>
    </row>
    <row r="19" spans="1:13" x14ac:dyDescent="0.25">
      <c r="A19" s="315" t="s">
        <v>1059</v>
      </c>
      <c r="B19" s="335" t="s">
        <v>1062</v>
      </c>
      <c r="C19" s="315">
        <v>0</v>
      </c>
      <c r="D19" s="315">
        <v>0</v>
      </c>
      <c r="E19" s="321"/>
      <c r="F19" s="321"/>
      <c r="G19" s="321"/>
      <c r="H19" s="313"/>
      <c r="L19" s="313"/>
      <c r="M19" s="313"/>
    </row>
    <row r="20" spans="1:13" x14ac:dyDescent="0.25">
      <c r="A20" s="315" t="s">
        <v>1061</v>
      </c>
      <c r="B20" s="335" t="s">
        <v>1064</v>
      </c>
      <c r="C20" s="315" t="s">
        <v>1560</v>
      </c>
      <c r="D20" s="315" t="s">
        <v>1600</v>
      </c>
      <c r="E20" s="321"/>
      <c r="F20" s="321"/>
      <c r="G20" s="321"/>
      <c r="H20" s="313"/>
      <c r="L20" s="313"/>
      <c r="M20" s="313"/>
    </row>
    <row r="21" spans="1:13" x14ac:dyDescent="0.25">
      <c r="A21" s="315" t="s">
        <v>1063</v>
      </c>
      <c r="B21" s="335" t="s">
        <v>1066</v>
      </c>
      <c r="C21" s="335" t="s">
        <v>1562</v>
      </c>
      <c r="D21" s="315" t="s">
        <v>1561</v>
      </c>
      <c r="E21" s="321"/>
      <c r="F21" s="321"/>
      <c r="G21" s="321"/>
      <c r="H21" s="313"/>
      <c r="L21" s="313"/>
      <c r="M21" s="313"/>
    </row>
    <row r="22" spans="1:13" x14ac:dyDescent="0.25">
      <c r="A22" s="315" t="s">
        <v>1065</v>
      </c>
      <c r="B22" s="335" t="s">
        <v>1068</v>
      </c>
      <c r="C22" s="315">
        <v>0</v>
      </c>
      <c r="D22" s="315">
        <v>0</v>
      </c>
      <c r="E22" s="321"/>
      <c r="F22" s="321"/>
      <c r="G22" s="321"/>
      <c r="H22" s="313"/>
      <c r="L22" s="313"/>
      <c r="M22" s="313"/>
    </row>
    <row r="23" spans="1:13" x14ac:dyDescent="0.25">
      <c r="A23" s="315" t="s">
        <v>1067</v>
      </c>
      <c r="B23" s="335" t="s">
        <v>1070</v>
      </c>
      <c r="C23" s="315">
        <v>0</v>
      </c>
      <c r="D23" s="315">
        <v>0</v>
      </c>
      <c r="E23" s="321"/>
      <c r="F23" s="321"/>
      <c r="G23" s="321"/>
      <c r="H23" s="313"/>
      <c r="L23" s="313"/>
      <c r="M23" s="313"/>
    </row>
    <row r="24" spans="1:13" x14ac:dyDescent="0.25">
      <c r="A24" s="315" t="s">
        <v>1069</v>
      </c>
      <c r="B24" s="335" t="s">
        <v>1071</v>
      </c>
      <c r="C24" s="315" t="s">
        <v>1558</v>
      </c>
      <c r="D24" s="315" t="s">
        <v>1599</v>
      </c>
      <c r="E24" s="321"/>
      <c r="F24" s="321"/>
      <c r="G24" s="321"/>
      <c r="H24" s="313"/>
      <c r="L24" s="313"/>
      <c r="M24" s="313"/>
    </row>
    <row r="25" spans="1:13" outlineLevel="1" x14ac:dyDescent="0.25">
      <c r="A25" s="315" t="s">
        <v>1072</v>
      </c>
      <c r="B25" s="348"/>
      <c r="C25" s="348"/>
      <c r="D25" s="348"/>
      <c r="E25" s="321"/>
      <c r="F25" s="321"/>
      <c r="G25" s="321"/>
      <c r="H25" s="313"/>
      <c r="L25" s="313"/>
      <c r="M25" s="313"/>
    </row>
    <row r="26" spans="1:13" outlineLevel="1" x14ac:dyDescent="0.25">
      <c r="A26" s="315" t="s">
        <v>1073</v>
      </c>
      <c r="B26" s="348"/>
      <c r="C26" s="348"/>
      <c r="D26" s="348"/>
      <c r="E26" s="321"/>
      <c r="F26" s="321"/>
      <c r="G26" s="321"/>
      <c r="H26" s="313"/>
      <c r="L26" s="313"/>
      <c r="M26" s="313"/>
    </row>
    <row r="27" spans="1:13" outlineLevel="1" x14ac:dyDescent="0.25">
      <c r="A27" s="315" t="s">
        <v>1074</v>
      </c>
      <c r="B27" s="333"/>
      <c r="E27" s="321"/>
      <c r="F27" s="321"/>
      <c r="G27" s="321"/>
      <c r="H27" s="313"/>
      <c r="L27" s="313"/>
      <c r="M27" s="313"/>
    </row>
    <row r="28" spans="1:13" outlineLevel="1" x14ac:dyDescent="0.25">
      <c r="A28" s="315" t="s">
        <v>1075</v>
      </c>
      <c r="B28" s="333"/>
      <c r="E28" s="321"/>
      <c r="F28" s="321"/>
      <c r="G28" s="321"/>
      <c r="H28" s="313"/>
      <c r="L28" s="313"/>
      <c r="M28" s="313"/>
    </row>
    <row r="29" spans="1:13" outlineLevel="1" x14ac:dyDescent="0.25">
      <c r="A29" s="315" t="s">
        <v>1076</v>
      </c>
      <c r="B29" s="333"/>
      <c r="E29" s="321"/>
      <c r="F29" s="321"/>
      <c r="G29" s="321"/>
      <c r="H29" s="313"/>
      <c r="L29" s="313"/>
      <c r="M29" s="313"/>
    </row>
    <row r="30" spans="1:13" outlineLevel="1" x14ac:dyDescent="0.25">
      <c r="A30" s="315" t="s">
        <v>1077</v>
      </c>
      <c r="B30" s="333"/>
      <c r="E30" s="321"/>
      <c r="F30" s="321"/>
      <c r="G30" s="321"/>
      <c r="H30" s="313"/>
      <c r="L30" s="313"/>
      <c r="M30" s="313"/>
    </row>
    <row r="31" spans="1:13" outlineLevel="1" x14ac:dyDescent="0.25">
      <c r="A31" s="315" t="s">
        <v>1078</v>
      </c>
      <c r="B31" s="333"/>
      <c r="E31" s="321"/>
      <c r="F31" s="321"/>
      <c r="G31" s="321"/>
      <c r="H31" s="313"/>
      <c r="L31" s="313"/>
      <c r="M31" s="313"/>
    </row>
    <row r="32" spans="1:13" outlineLevel="1" x14ac:dyDescent="0.25">
      <c r="A32" s="315" t="s">
        <v>1079</v>
      </c>
      <c r="B32" s="333"/>
      <c r="E32" s="321"/>
      <c r="F32" s="321"/>
      <c r="G32" s="321"/>
      <c r="H32" s="313"/>
      <c r="L32" s="313"/>
      <c r="M32" s="313"/>
    </row>
    <row r="33" spans="1:13" ht="18.75" x14ac:dyDescent="0.25">
      <c r="A33" s="328"/>
      <c r="B33" s="327" t="s">
        <v>1044</v>
      </c>
      <c r="C33" s="328"/>
      <c r="D33" s="328"/>
      <c r="E33" s="328"/>
      <c r="F33" s="328"/>
      <c r="G33" s="328"/>
      <c r="H33" s="313"/>
      <c r="L33" s="313"/>
      <c r="M33" s="313"/>
    </row>
    <row r="34" spans="1:13" ht="15" customHeight="1" x14ac:dyDescent="0.25">
      <c r="A34" s="337"/>
      <c r="B34" s="338" t="s">
        <v>1080</v>
      </c>
      <c r="C34" s="337" t="s">
        <v>1548</v>
      </c>
      <c r="D34" s="337" t="s">
        <v>1049</v>
      </c>
      <c r="E34" s="337" t="s">
        <v>1081</v>
      </c>
      <c r="F34" s="340"/>
      <c r="G34" s="340"/>
      <c r="H34" s="313"/>
      <c r="L34" s="313"/>
      <c r="M34" s="313"/>
    </row>
    <row r="35" spans="1:13" x14ac:dyDescent="0.25">
      <c r="A35" s="315" t="s">
        <v>1082</v>
      </c>
      <c r="B35" s="335" t="s">
        <v>1560</v>
      </c>
      <c r="C35" s="315">
        <v>0</v>
      </c>
      <c r="D35" s="315" t="s">
        <v>1600</v>
      </c>
      <c r="E35" s="315" t="s">
        <v>1601</v>
      </c>
      <c r="F35" s="394"/>
      <c r="G35" s="394"/>
      <c r="H35" s="313"/>
      <c r="L35" s="313"/>
      <c r="M35" s="313"/>
    </row>
    <row r="36" spans="1:13" x14ac:dyDescent="0.25">
      <c r="A36" s="315" t="s">
        <v>1083</v>
      </c>
      <c r="B36" s="335" t="s">
        <v>1562</v>
      </c>
      <c r="C36" s="315">
        <v>0</v>
      </c>
      <c r="D36" s="315" t="s">
        <v>1561</v>
      </c>
      <c r="E36" s="315" t="s">
        <v>1602</v>
      </c>
      <c r="H36" s="313"/>
      <c r="L36" s="313"/>
      <c r="M36" s="313"/>
    </row>
    <row r="37" spans="1:13" x14ac:dyDescent="0.25">
      <c r="A37" s="315" t="s">
        <v>1084</v>
      </c>
      <c r="B37" s="335" t="s">
        <v>1563</v>
      </c>
      <c r="C37" s="315">
        <v>0</v>
      </c>
      <c r="D37" s="315" t="s">
        <v>1603</v>
      </c>
      <c r="E37" s="315" t="s">
        <v>1602</v>
      </c>
      <c r="H37" s="313"/>
      <c r="L37" s="313"/>
      <c r="M37" s="313"/>
    </row>
    <row r="38" spans="1:13" x14ac:dyDescent="0.25">
      <c r="A38" s="315" t="s">
        <v>1085</v>
      </c>
      <c r="B38" s="335" t="s">
        <v>1086</v>
      </c>
      <c r="C38" s="315">
        <v>0</v>
      </c>
      <c r="D38" s="315">
        <v>0</v>
      </c>
      <c r="E38" s="315">
        <v>0</v>
      </c>
      <c r="H38" s="313"/>
      <c r="L38" s="313"/>
      <c r="M38" s="313"/>
    </row>
    <row r="39" spans="1:13" x14ac:dyDescent="0.25">
      <c r="A39" s="315" t="s">
        <v>1087</v>
      </c>
      <c r="B39" s="335" t="s">
        <v>1088</v>
      </c>
      <c r="C39" s="315">
        <v>0</v>
      </c>
      <c r="D39" s="315">
        <v>0</v>
      </c>
      <c r="E39" s="315">
        <v>0</v>
      </c>
      <c r="H39" s="313"/>
      <c r="L39" s="313"/>
      <c r="M39" s="313"/>
    </row>
    <row r="40" spans="1:13" x14ac:dyDescent="0.25">
      <c r="A40" s="315" t="s">
        <v>1089</v>
      </c>
      <c r="B40" s="335" t="s">
        <v>1090</v>
      </c>
      <c r="C40" s="315">
        <v>0</v>
      </c>
      <c r="D40" s="315">
        <v>0</v>
      </c>
      <c r="E40" s="315">
        <v>0</v>
      </c>
      <c r="H40" s="313"/>
      <c r="L40" s="313"/>
      <c r="M40" s="313"/>
    </row>
    <row r="41" spans="1:13" x14ac:dyDescent="0.25">
      <c r="A41" s="315" t="s">
        <v>1091</v>
      </c>
      <c r="B41" s="335" t="s">
        <v>1092</v>
      </c>
      <c r="C41" s="315">
        <v>0</v>
      </c>
      <c r="D41" s="315">
        <v>0</v>
      </c>
      <c r="E41" s="315">
        <v>0</v>
      </c>
      <c r="H41" s="313"/>
      <c r="L41" s="313"/>
      <c r="M41" s="313"/>
    </row>
    <row r="42" spans="1:13" x14ac:dyDescent="0.25">
      <c r="A42" s="315" t="s">
        <v>1093</v>
      </c>
      <c r="B42" s="335" t="s">
        <v>1094</v>
      </c>
      <c r="C42" s="315">
        <v>0</v>
      </c>
      <c r="D42" s="315">
        <v>0</v>
      </c>
      <c r="E42" s="315">
        <v>0</v>
      </c>
      <c r="H42" s="313"/>
      <c r="L42" s="313"/>
      <c r="M42" s="313"/>
    </row>
    <row r="43" spans="1:13" x14ac:dyDescent="0.25">
      <c r="A43" s="315" t="s">
        <v>1095</v>
      </c>
      <c r="B43" s="335" t="s">
        <v>1096</v>
      </c>
      <c r="C43" s="315">
        <v>0</v>
      </c>
      <c r="D43" s="315">
        <v>0</v>
      </c>
      <c r="E43" s="315">
        <v>0</v>
      </c>
      <c r="H43" s="313"/>
      <c r="L43" s="313"/>
      <c r="M43" s="313"/>
    </row>
    <row r="44" spans="1:13" x14ac:dyDescent="0.25">
      <c r="A44" s="315" t="s">
        <v>1097</v>
      </c>
      <c r="B44" s="335" t="s">
        <v>1098</v>
      </c>
      <c r="C44" s="315">
        <v>0</v>
      </c>
      <c r="D44" s="315">
        <v>0</v>
      </c>
      <c r="E44" s="315">
        <v>0</v>
      </c>
      <c r="H44" s="313"/>
      <c r="L44" s="313"/>
      <c r="M44" s="313"/>
    </row>
    <row r="45" spans="1:13" x14ac:dyDescent="0.25">
      <c r="A45" s="315" t="s">
        <v>1099</v>
      </c>
      <c r="B45" s="335" t="s">
        <v>1100</v>
      </c>
      <c r="C45" s="315">
        <v>0</v>
      </c>
      <c r="D45" s="315">
        <v>0</v>
      </c>
      <c r="E45" s="315">
        <v>0</v>
      </c>
      <c r="H45" s="313"/>
      <c r="L45" s="313"/>
      <c r="M45" s="313"/>
    </row>
    <row r="46" spans="1:13" x14ac:dyDescent="0.25">
      <c r="A46" s="315" t="s">
        <v>1101</v>
      </c>
      <c r="B46" s="335" t="s">
        <v>1102</v>
      </c>
      <c r="C46" s="315">
        <v>0</v>
      </c>
      <c r="D46" s="315">
        <v>0</v>
      </c>
      <c r="E46" s="315">
        <v>0</v>
      </c>
      <c r="H46" s="313"/>
      <c r="L46" s="313"/>
      <c r="M46" s="313"/>
    </row>
    <row r="47" spans="1:13" x14ac:dyDescent="0.25">
      <c r="A47" s="315" t="s">
        <v>1103</v>
      </c>
      <c r="B47" s="335" t="s">
        <v>1104</v>
      </c>
      <c r="C47" s="315">
        <v>0</v>
      </c>
      <c r="D47" s="315">
        <v>0</v>
      </c>
      <c r="E47" s="315">
        <v>0</v>
      </c>
      <c r="H47" s="313"/>
      <c r="L47" s="313"/>
      <c r="M47" s="313"/>
    </row>
    <row r="48" spans="1:13" x14ac:dyDescent="0.25">
      <c r="A48" s="315" t="s">
        <v>1105</v>
      </c>
      <c r="B48" s="335" t="s">
        <v>1106</v>
      </c>
      <c r="C48" s="315">
        <v>0</v>
      </c>
      <c r="D48" s="315">
        <v>0</v>
      </c>
      <c r="E48" s="315">
        <v>0</v>
      </c>
      <c r="H48" s="313"/>
      <c r="L48" s="313"/>
      <c r="M48" s="313"/>
    </row>
    <row r="49" spans="1:13" x14ac:dyDescent="0.25">
      <c r="A49" s="315" t="s">
        <v>1107</v>
      </c>
      <c r="B49" s="335" t="s">
        <v>1108</v>
      </c>
      <c r="C49" s="315">
        <v>0</v>
      </c>
      <c r="D49" s="315">
        <v>0</v>
      </c>
      <c r="E49" s="315">
        <v>0</v>
      </c>
      <c r="H49" s="313"/>
      <c r="L49" s="313"/>
      <c r="M49" s="313"/>
    </row>
    <row r="50" spans="1:13" x14ac:dyDescent="0.25">
      <c r="A50" s="315" t="s">
        <v>1109</v>
      </c>
      <c r="B50" s="335" t="s">
        <v>1110</v>
      </c>
      <c r="C50" s="315">
        <v>0</v>
      </c>
      <c r="D50" s="315">
        <v>0</v>
      </c>
      <c r="E50" s="315">
        <v>0</v>
      </c>
      <c r="H50" s="313"/>
      <c r="L50" s="313"/>
      <c r="M50" s="313"/>
    </row>
    <row r="51" spans="1:13" x14ac:dyDescent="0.25">
      <c r="A51" s="315" t="s">
        <v>1111</v>
      </c>
      <c r="B51" s="335" t="s">
        <v>1112</v>
      </c>
      <c r="C51" s="315">
        <v>0</v>
      </c>
      <c r="D51" s="315">
        <v>0</v>
      </c>
      <c r="E51" s="315">
        <v>0</v>
      </c>
      <c r="H51" s="313"/>
      <c r="L51" s="313"/>
      <c r="M51" s="313"/>
    </row>
    <row r="52" spans="1:13" x14ac:dyDescent="0.25">
      <c r="A52" s="315" t="s">
        <v>1113</v>
      </c>
      <c r="B52" s="335" t="s">
        <v>1114</v>
      </c>
      <c r="C52" s="315">
        <v>0</v>
      </c>
      <c r="D52" s="315">
        <v>0</v>
      </c>
      <c r="E52" s="315">
        <v>0</v>
      </c>
      <c r="H52" s="313"/>
      <c r="L52" s="313"/>
      <c r="M52" s="313"/>
    </row>
    <row r="53" spans="1:13" x14ac:dyDescent="0.25">
      <c r="A53" s="315" t="s">
        <v>1115</v>
      </c>
      <c r="B53" s="335" t="s">
        <v>1116</v>
      </c>
      <c r="C53" s="315">
        <v>0</v>
      </c>
      <c r="D53" s="315">
        <v>0</v>
      </c>
      <c r="E53" s="315">
        <v>0</v>
      </c>
      <c r="H53" s="313"/>
      <c r="L53" s="313"/>
      <c r="M53" s="313"/>
    </row>
    <row r="54" spans="1:13" x14ac:dyDescent="0.25">
      <c r="A54" s="315" t="s">
        <v>1117</v>
      </c>
      <c r="B54" s="335" t="s">
        <v>1118</v>
      </c>
      <c r="C54" s="315">
        <v>0</v>
      </c>
      <c r="D54" s="315">
        <v>0</v>
      </c>
      <c r="E54" s="315">
        <v>0</v>
      </c>
      <c r="H54" s="313"/>
      <c r="L54" s="313"/>
      <c r="M54" s="313"/>
    </row>
    <row r="55" spans="1:13" x14ac:dyDescent="0.25">
      <c r="A55" s="315" t="s">
        <v>1119</v>
      </c>
      <c r="B55" s="335" t="s">
        <v>1120</v>
      </c>
      <c r="C55" s="315">
        <v>0</v>
      </c>
      <c r="D55" s="315">
        <v>0</v>
      </c>
      <c r="E55" s="315">
        <v>0</v>
      </c>
      <c r="H55" s="313"/>
      <c r="L55" s="313"/>
      <c r="M55" s="313"/>
    </row>
    <row r="56" spans="1:13" x14ac:dyDescent="0.25">
      <c r="A56" s="315" t="s">
        <v>1121</v>
      </c>
      <c r="B56" s="335" t="s">
        <v>1122</v>
      </c>
      <c r="C56" s="315">
        <v>0</v>
      </c>
      <c r="D56" s="315">
        <v>0</v>
      </c>
      <c r="E56" s="315">
        <v>0</v>
      </c>
      <c r="H56" s="313"/>
      <c r="L56" s="313"/>
      <c r="M56" s="313"/>
    </row>
    <row r="57" spans="1:13" x14ac:dyDescent="0.25">
      <c r="A57" s="315" t="s">
        <v>1123</v>
      </c>
      <c r="B57" s="335" t="s">
        <v>1124</v>
      </c>
      <c r="C57" s="315">
        <v>0</v>
      </c>
      <c r="D57" s="315">
        <v>0</v>
      </c>
      <c r="E57" s="315">
        <v>0</v>
      </c>
      <c r="H57" s="313"/>
      <c r="L57" s="313"/>
      <c r="M57" s="313"/>
    </row>
    <row r="58" spans="1:13" x14ac:dyDescent="0.25">
      <c r="A58" s="315" t="s">
        <v>1125</v>
      </c>
      <c r="B58" s="335" t="s">
        <v>1126</v>
      </c>
      <c r="C58" s="315">
        <v>0</v>
      </c>
      <c r="D58" s="315">
        <v>0</v>
      </c>
      <c r="E58" s="315">
        <v>0</v>
      </c>
      <c r="H58" s="313"/>
      <c r="L58" s="313"/>
      <c r="M58" s="313"/>
    </row>
    <row r="59" spans="1:13" x14ac:dyDescent="0.25">
      <c r="A59" s="315" t="s">
        <v>1127</v>
      </c>
      <c r="B59" s="335" t="s">
        <v>1128</v>
      </c>
      <c r="C59" s="315">
        <v>0</v>
      </c>
      <c r="D59" s="315">
        <v>0</v>
      </c>
      <c r="E59" s="315">
        <v>0</v>
      </c>
      <c r="H59" s="313"/>
      <c r="L59" s="313"/>
      <c r="M59" s="313"/>
    </row>
    <row r="60" spans="1:13" outlineLevel="1" x14ac:dyDescent="0.25">
      <c r="A60" s="315" t="s">
        <v>1129</v>
      </c>
      <c r="B60" s="335"/>
      <c r="E60" s="335"/>
      <c r="F60" s="335"/>
      <c r="G60" s="335"/>
      <c r="H60" s="313"/>
      <c r="L60" s="313"/>
      <c r="M60" s="313"/>
    </row>
    <row r="61" spans="1:13" outlineLevel="1" x14ac:dyDescent="0.25">
      <c r="A61" s="315" t="s">
        <v>1130</v>
      </c>
      <c r="B61" s="335"/>
      <c r="E61" s="335"/>
      <c r="F61" s="335"/>
      <c r="G61" s="335"/>
      <c r="H61" s="313"/>
      <c r="L61" s="313"/>
      <c r="M61" s="313"/>
    </row>
    <row r="62" spans="1:13" outlineLevel="1" x14ac:dyDescent="0.25">
      <c r="A62" s="315" t="s">
        <v>1131</v>
      </c>
      <c r="B62" s="335"/>
      <c r="E62" s="335"/>
      <c r="F62" s="335"/>
      <c r="G62" s="335"/>
      <c r="H62" s="313"/>
      <c r="L62" s="313"/>
      <c r="M62" s="313"/>
    </row>
    <row r="63" spans="1:13" outlineLevel="1" x14ac:dyDescent="0.25">
      <c r="A63" s="315" t="s">
        <v>1132</v>
      </c>
      <c r="B63" s="335"/>
      <c r="E63" s="335"/>
      <c r="F63" s="335"/>
      <c r="G63" s="335"/>
      <c r="H63" s="313"/>
      <c r="L63" s="313"/>
      <c r="M63" s="313"/>
    </row>
    <row r="64" spans="1:13" outlineLevel="1" x14ac:dyDescent="0.25">
      <c r="A64" s="315" t="s">
        <v>1133</v>
      </c>
      <c r="B64" s="335"/>
      <c r="E64" s="335"/>
      <c r="F64" s="335"/>
      <c r="G64" s="335"/>
      <c r="H64" s="313"/>
      <c r="L64" s="313"/>
      <c r="M64" s="313"/>
    </row>
    <row r="65" spans="1:14" outlineLevel="1" x14ac:dyDescent="0.25">
      <c r="A65" s="315" t="s">
        <v>1134</v>
      </c>
      <c r="B65" s="335"/>
      <c r="E65" s="335"/>
      <c r="F65" s="335"/>
      <c r="G65" s="335"/>
      <c r="H65" s="313"/>
      <c r="L65" s="313"/>
      <c r="M65" s="313"/>
    </row>
    <row r="66" spans="1:14" outlineLevel="1" x14ac:dyDescent="0.25">
      <c r="A66" s="315" t="s">
        <v>1135</v>
      </c>
      <c r="B66" s="335"/>
      <c r="E66" s="335"/>
      <c r="F66" s="335"/>
      <c r="G66" s="335"/>
      <c r="H66" s="313"/>
      <c r="L66" s="313"/>
      <c r="M66" s="313"/>
    </row>
    <row r="67" spans="1:14" outlineLevel="1" x14ac:dyDescent="0.25">
      <c r="A67" s="315" t="s">
        <v>1136</v>
      </c>
      <c r="B67" s="335"/>
      <c r="E67" s="335"/>
      <c r="F67" s="335"/>
      <c r="G67" s="335"/>
      <c r="H67" s="313"/>
      <c r="L67" s="313"/>
      <c r="M67" s="313"/>
    </row>
    <row r="68" spans="1:14" outlineLevel="1" x14ac:dyDescent="0.25">
      <c r="A68" s="315" t="s">
        <v>1137</v>
      </c>
      <c r="B68" s="335"/>
      <c r="E68" s="335"/>
      <c r="F68" s="335"/>
      <c r="G68" s="335"/>
      <c r="H68" s="313"/>
      <c r="L68" s="313"/>
      <c r="M68" s="313"/>
    </row>
    <row r="69" spans="1:14" outlineLevel="1" x14ac:dyDescent="0.25">
      <c r="A69" s="315" t="s">
        <v>1138</v>
      </c>
      <c r="B69" s="335"/>
      <c r="E69" s="335"/>
      <c r="F69" s="335"/>
      <c r="G69" s="335"/>
      <c r="H69" s="313"/>
      <c r="L69" s="313"/>
      <c r="M69" s="313"/>
    </row>
    <row r="70" spans="1:14" outlineLevel="1" x14ac:dyDescent="0.25">
      <c r="A70" s="315" t="s">
        <v>1139</v>
      </c>
      <c r="B70" s="335"/>
      <c r="E70" s="335"/>
      <c r="F70" s="335"/>
      <c r="G70" s="335"/>
      <c r="H70" s="313"/>
      <c r="L70" s="313"/>
      <c r="M70" s="313"/>
    </row>
    <row r="71" spans="1:14" outlineLevel="1" x14ac:dyDescent="0.25">
      <c r="A71" s="315" t="s">
        <v>1140</v>
      </c>
      <c r="B71" s="335"/>
      <c r="E71" s="335"/>
      <c r="F71" s="335"/>
      <c r="G71" s="335"/>
      <c r="H71" s="313"/>
      <c r="L71" s="313"/>
      <c r="M71" s="313"/>
    </row>
    <row r="72" spans="1:14" outlineLevel="1" x14ac:dyDescent="0.25">
      <c r="A72" s="315" t="s">
        <v>1141</v>
      </c>
      <c r="B72" s="335"/>
      <c r="E72" s="335"/>
      <c r="F72" s="335"/>
      <c r="G72" s="335"/>
      <c r="H72" s="313"/>
      <c r="L72" s="313"/>
      <c r="M72" s="313"/>
    </row>
    <row r="73" spans="1:14" ht="18.75" x14ac:dyDescent="0.25">
      <c r="A73" s="328"/>
      <c r="B73" s="327" t="s">
        <v>1045</v>
      </c>
      <c r="C73" s="328"/>
      <c r="D73" s="328"/>
      <c r="E73" s="328"/>
      <c r="F73" s="328"/>
      <c r="G73" s="328"/>
      <c r="H73" s="313"/>
    </row>
    <row r="74" spans="1:14" ht="15" customHeight="1" x14ac:dyDescent="0.25">
      <c r="A74" s="337"/>
      <c r="B74" s="338" t="s">
        <v>1142</v>
      </c>
      <c r="C74" s="337" t="s">
        <v>1604</v>
      </c>
      <c r="D74" s="337"/>
      <c r="E74" s="337"/>
      <c r="F74" s="337"/>
      <c r="G74" s="340"/>
      <c r="H74" s="348"/>
      <c r="I74" s="348"/>
      <c r="J74" s="348"/>
      <c r="K74" s="348"/>
      <c r="L74" s="348"/>
      <c r="M74" s="348"/>
      <c r="N74" s="348"/>
    </row>
    <row r="75" spans="1:14" x14ac:dyDescent="0.25">
      <c r="A75" s="315" t="s">
        <v>1143</v>
      </c>
      <c r="B75" s="315" t="s">
        <v>1144</v>
      </c>
      <c r="C75" s="401">
        <v>116.99183378496113</v>
      </c>
      <c r="H75" s="313"/>
    </row>
    <row r="76" spans="1:14" x14ac:dyDescent="0.25">
      <c r="A76" s="315" t="s">
        <v>1145</v>
      </c>
      <c r="B76" s="315" t="s">
        <v>1146</v>
      </c>
      <c r="C76" s="401">
        <v>294.2326387084351</v>
      </c>
      <c r="H76" s="313"/>
    </row>
    <row r="77" spans="1:14" x14ac:dyDescent="0.25">
      <c r="A77" s="315" t="s">
        <v>1147</v>
      </c>
      <c r="H77" s="313"/>
    </row>
    <row r="78" spans="1:14" x14ac:dyDescent="0.25">
      <c r="A78" s="315" t="s">
        <v>1148</v>
      </c>
      <c r="H78" s="313"/>
    </row>
    <row r="79" spans="1:14" x14ac:dyDescent="0.25">
      <c r="A79" s="315" t="s">
        <v>1149</v>
      </c>
      <c r="H79" s="313"/>
    </row>
    <row r="80" spans="1:14" x14ac:dyDescent="0.25">
      <c r="A80" s="315" t="s">
        <v>1150</v>
      </c>
      <c r="H80" s="313"/>
    </row>
    <row r="81" spans="1:8" x14ac:dyDescent="0.25">
      <c r="A81" s="337"/>
      <c r="B81" s="338" t="s">
        <v>1151</v>
      </c>
      <c r="C81" s="337" t="s">
        <v>708</v>
      </c>
      <c r="D81" s="337" t="s">
        <v>709</v>
      </c>
      <c r="E81" s="340" t="s">
        <v>1152</v>
      </c>
      <c r="F81" s="340" t="s">
        <v>1153</v>
      </c>
      <c r="G81" s="340" t="s">
        <v>1154</v>
      </c>
      <c r="H81" s="313"/>
    </row>
    <row r="82" spans="1:8" x14ac:dyDescent="0.25">
      <c r="A82" s="315" t="s">
        <v>1155</v>
      </c>
      <c r="B82" s="315" t="s">
        <v>1156</v>
      </c>
      <c r="C82" s="369">
        <v>0</v>
      </c>
      <c r="D82" s="369">
        <v>0</v>
      </c>
      <c r="E82" s="369">
        <v>0</v>
      </c>
      <c r="F82" s="369">
        <v>0</v>
      </c>
      <c r="G82" s="369">
        <v>0</v>
      </c>
      <c r="H82" s="313"/>
    </row>
    <row r="83" spans="1:8" x14ac:dyDescent="0.25">
      <c r="A83" s="315" t="s">
        <v>1157</v>
      </c>
      <c r="B83" s="315" t="s">
        <v>1158</v>
      </c>
      <c r="C83" s="369">
        <v>0</v>
      </c>
      <c r="D83" s="369">
        <v>0</v>
      </c>
      <c r="E83" s="369">
        <v>0</v>
      </c>
      <c r="F83" s="369">
        <v>0</v>
      </c>
      <c r="G83" s="369">
        <v>0</v>
      </c>
      <c r="H83" s="313"/>
    </row>
    <row r="84" spans="1:8" x14ac:dyDescent="0.25">
      <c r="A84" s="315" t="s">
        <v>1159</v>
      </c>
      <c r="B84" s="315" t="s">
        <v>1160</v>
      </c>
      <c r="C84" s="369">
        <v>0</v>
      </c>
      <c r="D84" s="369">
        <v>0</v>
      </c>
      <c r="E84" s="369">
        <v>0</v>
      </c>
      <c r="F84" s="369">
        <v>0</v>
      </c>
      <c r="G84" s="369">
        <v>0</v>
      </c>
      <c r="H84" s="313"/>
    </row>
    <row r="85" spans="1:8" x14ac:dyDescent="0.25">
      <c r="A85" s="315" t="s">
        <v>1161</v>
      </c>
      <c r="B85" s="315" t="s">
        <v>1162</v>
      </c>
      <c r="C85" s="369">
        <v>7.7847473898821017E-4</v>
      </c>
      <c r="D85" s="369">
        <v>5.3580624534186022E-4</v>
      </c>
      <c r="E85" s="369">
        <v>0</v>
      </c>
      <c r="F85" s="369">
        <v>0</v>
      </c>
      <c r="G85" s="369">
        <v>7.4555081202242151E-4</v>
      </c>
      <c r="H85" s="313"/>
    </row>
    <row r="86" spans="1:8" outlineLevel="1" x14ac:dyDescent="0.25">
      <c r="A86" s="315" t="s">
        <v>1163</v>
      </c>
      <c r="B86" s="315" t="s">
        <v>1164</v>
      </c>
      <c r="C86" s="369">
        <v>3.9528978024985626E-4</v>
      </c>
      <c r="D86" s="369">
        <v>5.0420839866691103E-4</v>
      </c>
      <c r="E86" s="369">
        <v>0</v>
      </c>
      <c r="F86" s="369">
        <v>0</v>
      </c>
      <c r="G86" s="369">
        <v>4.100672595374245E-4</v>
      </c>
      <c r="H86" s="313"/>
    </row>
    <row r="87" spans="1:8" outlineLevel="1" x14ac:dyDescent="0.25">
      <c r="A87" s="315" t="s">
        <v>1165</v>
      </c>
      <c r="H87" s="313"/>
    </row>
    <row r="88" spans="1:8" outlineLevel="1" x14ac:dyDescent="0.25">
      <c r="A88" s="315" t="s">
        <v>1166</v>
      </c>
      <c r="H88" s="313"/>
    </row>
    <row r="89" spans="1:8" outlineLevel="1" x14ac:dyDescent="0.25">
      <c r="A89" s="315" t="s">
        <v>1167</v>
      </c>
      <c r="H89" s="313"/>
    </row>
    <row r="90" spans="1:8" x14ac:dyDescent="0.25">
      <c r="A90" s="315" t="s">
        <v>1168</v>
      </c>
      <c r="H90" s="313"/>
    </row>
    <row r="91" spans="1:8" x14ac:dyDescent="0.25">
      <c r="H91" s="313"/>
    </row>
    <row r="92" spans="1:8" x14ac:dyDescent="0.25">
      <c r="H92" s="313"/>
    </row>
    <row r="93" spans="1:8" x14ac:dyDescent="0.25">
      <c r="H93" s="313"/>
    </row>
    <row r="94" spans="1:8" x14ac:dyDescent="0.25">
      <c r="H94" s="313"/>
    </row>
    <row r="95" spans="1:8" x14ac:dyDescent="0.25">
      <c r="H95" s="313"/>
    </row>
    <row r="96" spans="1:8" x14ac:dyDescent="0.25">
      <c r="H96" s="313"/>
    </row>
    <row r="97" spans="8:8" x14ac:dyDescent="0.25">
      <c r="H97" s="313"/>
    </row>
    <row r="98" spans="8:8" x14ac:dyDescent="0.25">
      <c r="H98" s="313"/>
    </row>
    <row r="99" spans="8:8" x14ac:dyDescent="0.25">
      <c r="H99" s="313"/>
    </row>
    <row r="100" spans="8:8" x14ac:dyDescent="0.25">
      <c r="H100" s="313"/>
    </row>
    <row r="101" spans="8:8" x14ac:dyDescent="0.25">
      <c r="H101" s="313"/>
    </row>
    <row r="102" spans="8:8" x14ac:dyDescent="0.25">
      <c r="H102" s="313"/>
    </row>
    <row r="103" spans="8:8" x14ac:dyDescent="0.25">
      <c r="H103" s="313"/>
    </row>
    <row r="104" spans="8:8" x14ac:dyDescent="0.25">
      <c r="H104" s="313"/>
    </row>
    <row r="105" spans="8:8" x14ac:dyDescent="0.25">
      <c r="H105" s="313"/>
    </row>
    <row r="106" spans="8:8" x14ac:dyDescent="0.25">
      <c r="H106" s="313"/>
    </row>
    <row r="107" spans="8:8" x14ac:dyDescent="0.25">
      <c r="H107" s="313"/>
    </row>
    <row r="108" spans="8:8" x14ac:dyDescent="0.25">
      <c r="H108" s="313"/>
    </row>
    <row r="109" spans="8:8" x14ac:dyDescent="0.25">
      <c r="H109" s="313"/>
    </row>
    <row r="110" spans="8:8" x14ac:dyDescent="0.25">
      <c r="H110" s="313"/>
    </row>
    <row r="111" spans="8:8" x14ac:dyDescent="0.25">
      <c r="H111" s="313"/>
    </row>
    <row r="112" spans="8:8" x14ac:dyDescent="0.25">
      <c r="H112" s="313"/>
    </row>
    <row r="113" spans="8:8" x14ac:dyDescent="0.25">
      <c r="H113" s="313"/>
    </row>
    <row r="114" spans="8:8" x14ac:dyDescent="0.25">
      <c r="H114" s="313"/>
    </row>
    <row r="115" spans="8:8" x14ac:dyDescent="0.25">
      <c r="H115" s="313"/>
    </row>
    <row r="116" spans="8:8" x14ac:dyDescent="0.25">
      <c r="H116" s="313"/>
    </row>
    <row r="117" spans="8:8" x14ac:dyDescent="0.25">
      <c r="H117" s="313"/>
    </row>
    <row r="118" spans="8:8" x14ac:dyDescent="0.25">
      <c r="H118" s="313"/>
    </row>
    <row r="119" spans="8:8" x14ac:dyDescent="0.25">
      <c r="H119" s="313"/>
    </row>
  </sheetData>
  <hyperlinks>
    <hyperlink ref="B8" location="'E. Optional ECB Repo Disclosure'!A34" display="2.  Additional information on the swaps"/>
    <hyperlink ref="B7" location="'E. Optional ECB Repo Disclosure'!A12" display="1. Swap Transaction Counterparties"/>
    <hyperlink ref="B9" location="'E. Optional ECB Repo Disclosure'!A74" display="3.  Additional information on the asset distribution"/>
  </hyperlinks>
  <pageMargins left="0.70866141732283472" right="0.70866141732283472" top="0.74803149606299213" bottom="0.74803149606299213" header="0.31496062992125984" footer="0.31496062992125984"/>
  <pageSetup paperSize="9" scale="31" fitToHeight="0" orientation="portrait"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pageSetUpPr fitToPage="1"/>
  </sheetPr>
  <dimension ref="B1:D37"/>
  <sheetViews>
    <sheetView zoomScale="55" zoomScaleNormal="55" zoomScaleSheetLayoutView="90" workbookViewId="0">
      <selection activeCell="H7" sqref="H7"/>
    </sheetView>
  </sheetViews>
  <sheetFormatPr defaultColWidth="15.85546875" defaultRowHeight="15" x14ac:dyDescent="0.25"/>
  <cols>
    <col min="1" max="1" width="3.42578125" style="3" customWidth="1"/>
    <col min="2" max="2" width="18.7109375" style="3" customWidth="1"/>
    <col min="3" max="3" width="95.5703125" style="3" customWidth="1"/>
    <col min="4" max="4" width="15.140625" style="3" customWidth="1"/>
    <col min="5" max="5" width="2.85546875" style="3" customWidth="1"/>
    <col min="6" max="6" width="1.85546875" style="3" customWidth="1"/>
    <col min="7" max="256" width="15.85546875" style="3"/>
    <col min="257" max="257" width="3.42578125" style="3" customWidth="1"/>
    <col min="258" max="258" width="18.7109375" style="3" customWidth="1"/>
    <col min="259" max="259" width="95.5703125" style="3" customWidth="1"/>
    <col min="260" max="260" width="15.140625" style="3" customWidth="1"/>
    <col min="261" max="261" width="2.85546875" style="3" customWidth="1"/>
    <col min="262" max="262" width="1.85546875" style="3" customWidth="1"/>
    <col min="263" max="512" width="15.85546875" style="3"/>
    <col min="513" max="513" width="3.42578125" style="3" customWidth="1"/>
    <col min="514" max="514" width="18.7109375" style="3" customWidth="1"/>
    <col min="515" max="515" width="95.5703125" style="3" customWidth="1"/>
    <col min="516" max="516" width="15.140625" style="3" customWidth="1"/>
    <col min="517" max="517" width="2.85546875" style="3" customWidth="1"/>
    <col min="518" max="518" width="1.85546875" style="3" customWidth="1"/>
    <col min="519" max="768" width="15.85546875" style="3"/>
    <col min="769" max="769" width="3.42578125" style="3" customWidth="1"/>
    <col min="770" max="770" width="18.7109375" style="3" customWidth="1"/>
    <col min="771" max="771" width="95.5703125" style="3" customWidth="1"/>
    <col min="772" max="772" width="15.140625" style="3" customWidth="1"/>
    <col min="773" max="773" width="2.85546875" style="3" customWidth="1"/>
    <col min="774" max="774" width="1.85546875" style="3" customWidth="1"/>
    <col min="775" max="1024" width="15.85546875" style="3"/>
    <col min="1025" max="1025" width="3.42578125" style="3" customWidth="1"/>
    <col min="1026" max="1026" width="18.7109375" style="3" customWidth="1"/>
    <col min="1027" max="1027" width="95.5703125" style="3" customWidth="1"/>
    <col min="1028" max="1028" width="15.140625" style="3" customWidth="1"/>
    <col min="1029" max="1029" width="2.85546875" style="3" customWidth="1"/>
    <col min="1030" max="1030" width="1.85546875" style="3" customWidth="1"/>
    <col min="1031" max="1280" width="15.85546875" style="3"/>
    <col min="1281" max="1281" width="3.42578125" style="3" customWidth="1"/>
    <col min="1282" max="1282" width="18.7109375" style="3" customWidth="1"/>
    <col min="1283" max="1283" width="95.5703125" style="3" customWidth="1"/>
    <col min="1284" max="1284" width="15.140625" style="3" customWidth="1"/>
    <col min="1285" max="1285" width="2.85546875" style="3" customWidth="1"/>
    <col min="1286" max="1286" width="1.85546875" style="3" customWidth="1"/>
    <col min="1287" max="1536" width="15.85546875" style="3"/>
    <col min="1537" max="1537" width="3.42578125" style="3" customWidth="1"/>
    <col min="1538" max="1538" width="18.7109375" style="3" customWidth="1"/>
    <col min="1539" max="1539" width="95.5703125" style="3" customWidth="1"/>
    <col min="1540" max="1540" width="15.140625" style="3" customWidth="1"/>
    <col min="1541" max="1541" width="2.85546875" style="3" customWidth="1"/>
    <col min="1542" max="1542" width="1.85546875" style="3" customWidth="1"/>
    <col min="1543" max="1792" width="15.85546875" style="3"/>
    <col min="1793" max="1793" width="3.42578125" style="3" customWidth="1"/>
    <col min="1794" max="1794" width="18.7109375" style="3" customWidth="1"/>
    <col min="1795" max="1795" width="95.5703125" style="3" customWidth="1"/>
    <col min="1796" max="1796" width="15.140625" style="3" customWidth="1"/>
    <col min="1797" max="1797" width="2.85546875" style="3" customWidth="1"/>
    <col min="1798" max="1798" width="1.85546875" style="3" customWidth="1"/>
    <col min="1799" max="2048" width="15.85546875" style="3"/>
    <col min="2049" max="2049" width="3.42578125" style="3" customWidth="1"/>
    <col min="2050" max="2050" width="18.7109375" style="3" customWidth="1"/>
    <col min="2051" max="2051" width="95.5703125" style="3" customWidth="1"/>
    <col min="2052" max="2052" width="15.140625" style="3" customWidth="1"/>
    <col min="2053" max="2053" width="2.85546875" style="3" customWidth="1"/>
    <col min="2054" max="2054" width="1.85546875" style="3" customWidth="1"/>
    <col min="2055" max="2304" width="15.85546875" style="3"/>
    <col min="2305" max="2305" width="3.42578125" style="3" customWidth="1"/>
    <col min="2306" max="2306" width="18.7109375" style="3" customWidth="1"/>
    <col min="2307" max="2307" width="95.5703125" style="3" customWidth="1"/>
    <col min="2308" max="2308" width="15.140625" style="3" customWidth="1"/>
    <col min="2309" max="2309" width="2.85546875" style="3" customWidth="1"/>
    <col min="2310" max="2310" width="1.85546875" style="3" customWidth="1"/>
    <col min="2311" max="2560" width="15.85546875" style="3"/>
    <col min="2561" max="2561" width="3.42578125" style="3" customWidth="1"/>
    <col min="2562" max="2562" width="18.7109375" style="3" customWidth="1"/>
    <col min="2563" max="2563" width="95.5703125" style="3" customWidth="1"/>
    <col min="2564" max="2564" width="15.140625" style="3" customWidth="1"/>
    <col min="2565" max="2565" width="2.85546875" style="3" customWidth="1"/>
    <col min="2566" max="2566" width="1.85546875" style="3" customWidth="1"/>
    <col min="2567" max="2816" width="15.85546875" style="3"/>
    <col min="2817" max="2817" width="3.42578125" style="3" customWidth="1"/>
    <col min="2818" max="2818" width="18.7109375" style="3" customWidth="1"/>
    <col min="2819" max="2819" width="95.5703125" style="3" customWidth="1"/>
    <col min="2820" max="2820" width="15.140625" style="3" customWidth="1"/>
    <col min="2821" max="2821" width="2.85546875" style="3" customWidth="1"/>
    <col min="2822" max="2822" width="1.85546875" style="3" customWidth="1"/>
    <col min="2823" max="3072" width="15.85546875" style="3"/>
    <col min="3073" max="3073" width="3.42578125" style="3" customWidth="1"/>
    <col min="3074" max="3074" width="18.7109375" style="3" customWidth="1"/>
    <col min="3075" max="3075" width="95.5703125" style="3" customWidth="1"/>
    <col min="3076" max="3076" width="15.140625" style="3" customWidth="1"/>
    <col min="3077" max="3077" width="2.85546875" style="3" customWidth="1"/>
    <col min="3078" max="3078" width="1.85546875" style="3" customWidth="1"/>
    <col min="3079" max="3328" width="15.85546875" style="3"/>
    <col min="3329" max="3329" width="3.42578125" style="3" customWidth="1"/>
    <col min="3330" max="3330" width="18.7109375" style="3" customWidth="1"/>
    <col min="3331" max="3331" width="95.5703125" style="3" customWidth="1"/>
    <col min="3332" max="3332" width="15.140625" style="3" customWidth="1"/>
    <col min="3333" max="3333" width="2.85546875" style="3" customWidth="1"/>
    <col min="3334" max="3334" width="1.85546875" style="3" customWidth="1"/>
    <col min="3335" max="3584" width="15.85546875" style="3"/>
    <col min="3585" max="3585" width="3.42578125" style="3" customWidth="1"/>
    <col min="3586" max="3586" width="18.7109375" style="3" customWidth="1"/>
    <col min="3587" max="3587" width="95.5703125" style="3" customWidth="1"/>
    <col min="3588" max="3588" width="15.140625" style="3" customWidth="1"/>
    <col min="3589" max="3589" width="2.85546875" style="3" customWidth="1"/>
    <col min="3590" max="3590" width="1.85546875" style="3" customWidth="1"/>
    <col min="3591" max="3840" width="15.85546875" style="3"/>
    <col min="3841" max="3841" width="3.42578125" style="3" customWidth="1"/>
    <col min="3842" max="3842" width="18.7109375" style="3" customWidth="1"/>
    <col min="3843" max="3843" width="95.5703125" style="3" customWidth="1"/>
    <col min="3844" max="3844" width="15.140625" style="3" customWidth="1"/>
    <col min="3845" max="3845" width="2.85546875" style="3" customWidth="1"/>
    <col min="3846" max="3846" width="1.85546875" style="3" customWidth="1"/>
    <col min="3847" max="4096" width="15.85546875" style="3"/>
    <col min="4097" max="4097" width="3.42578125" style="3" customWidth="1"/>
    <col min="4098" max="4098" width="18.7109375" style="3" customWidth="1"/>
    <col min="4099" max="4099" width="95.5703125" style="3" customWidth="1"/>
    <col min="4100" max="4100" width="15.140625" style="3" customWidth="1"/>
    <col min="4101" max="4101" width="2.85546875" style="3" customWidth="1"/>
    <col min="4102" max="4102" width="1.85546875" style="3" customWidth="1"/>
    <col min="4103" max="4352" width="15.85546875" style="3"/>
    <col min="4353" max="4353" width="3.42578125" style="3" customWidth="1"/>
    <col min="4354" max="4354" width="18.7109375" style="3" customWidth="1"/>
    <col min="4355" max="4355" width="95.5703125" style="3" customWidth="1"/>
    <col min="4356" max="4356" width="15.140625" style="3" customWidth="1"/>
    <col min="4357" max="4357" width="2.85546875" style="3" customWidth="1"/>
    <col min="4358" max="4358" width="1.85546875" style="3" customWidth="1"/>
    <col min="4359" max="4608" width="15.85546875" style="3"/>
    <col min="4609" max="4609" width="3.42578125" style="3" customWidth="1"/>
    <col min="4610" max="4610" width="18.7109375" style="3" customWidth="1"/>
    <col min="4611" max="4611" width="95.5703125" style="3" customWidth="1"/>
    <col min="4612" max="4612" width="15.140625" style="3" customWidth="1"/>
    <col min="4613" max="4613" width="2.85546875" style="3" customWidth="1"/>
    <col min="4614" max="4614" width="1.85546875" style="3" customWidth="1"/>
    <col min="4615" max="4864" width="15.85546875" style="3"/>
    <col min="4865" max="4865" width="3.42578125" style="3" customWidth="1"/>
    <col min="4866" max="4866" width="18.7109375" style="3" customWidth="1"/>
    <col min="4867" max="4867" width="95.5703125" style="3" customWidth="1"/>
    <col min="4868" max="4868" width="15.140625" style="3" customWidth="1"/>
    <col min="4869" max="4869" width="2.85546875" style="3" customWidth="1"/>
    <col min="4870" max="4870" width="1.85546875" style="3" customWidth="1"/>
    <col min="4871" max="5120" width="15.85546875" style="3"/>
    <col min="5121" max="5121" width="3.42578125" style="3" customWidth="1"/>
    <col min="5122" max="5122" width="18.7109375" style="3" customWidth="1"/>
    <col min="5123" max="5123" width="95.5703125" style="3" customWidth="1"/>
    <col min="5124" max="5124" width="15.140625" style="3" customWidth="1"/>
    <col min="5125" max="5125" width="2.85546875" style="3" customWidth="1"/>
    <col min="5126" max="5126" width="1.85546875" style="3" customWidth="1"/>
    <col min="5127" max="5376" width="15.85546875" style="3"/>
    <col min="5377" max="5377" width="3.42578125" style="3" customWidth="1"/>
    <col min="5378" max="5378" width="18.7109375" style="3" customWidth="1"/>
    <col min="5379" max="5379" width="95.5703125" style="3" customWidth="1"/>
    <col min="5380" max="5380" width="15.140625" style="3" customWidth="1"/>
    <col min="5381" max="5381" width="2.85546875" style="3" customWidth="1"/>
    <col min="5382" max="5382" width="1.85546875" style="3" customWidth="1"/>
    <col min="5383" max="5632" width="15.85546875" style="3"/>
    <col min="5633" max="5633" width="3.42578125" style="3" customWidth="1"/>
    <col min="5634" max="5634" width="18.7109375" style="3" customWidth="1"/>
    <col min="5635" max="5635" width="95.5703125" style="3" customWidth="1"/>
    <col min="5636" max="5636" width="15.140625" style="3" customWidth="1"/>
    <col min="5637" max="5637" width="2.85546875" style="3" customWidth="1"/>
    <col min="5638" max="5638" width="1.85546875" style="3" customWidth="1"/>
    <col min="5639" max="5888" width="15.85546875" style="3"/>
    <col min="5889" max="5889" width="3.42578125" style="3" customWidth="1"/>
    <col min="5890" max="5890" width="18.7109375" style="3" customWidth="1"/>
    <col min="5891" max="5891" width="95.5703125" style="3" customWidth="1"/>
    <col min="5892" max="5892" width="15.140625" style="3" customWidth="1"/>
    <col min="5893" max="5893" width="2.85546875" style="3" customWidth="1"/>
    <col min="5894" max="5894" width="1.85546875" style="3" customWidth="1"/>
    <col min="5895" max="6144" width="15.85546875" style="3"/>
    <col min="6145" max="6145" width="3.42578125" style="3" customWidth="1"/>
    <col min="6146" max="6146" width="18.7109375" style="3" customWidth="1"/>
    <col min="6147" max="6147" width="95.5703125" style="3" customWidth="1"/>
    <col min="6148" max="6148" width="15.140625" style="3" customWidth="1"/>
    <col min="6149" max="6149" width="2.85546875" style="3" customWidth="1"/>
    <col min="6150" max="6150" width="1.85546875" style="3" customWidth="1"/>
    <col min="6151" max="6400" width="15.85546875" style="3"/>
    <col min="6401" max="6401" width="3.42578125" style="3" customWidth="1"/>
    <col min="6402" max="6402" width="18.7109375" style="3" customWidth="1"/>
    <col min="6403" max="6403" width="95.5703125" style="3" customWidth="1"/>
    <col min="6404" max="6404" width="15.140625" style="3" customWidth="1"/>
    <col min="6405" max="6405" width="2.85546875" style="3" customWidth="1"/>
    <col min="6406" max="6406" width="1.85546875" style="3" customWidth="1"/>
    <col min="6407" max="6656" width="15.85546875" style="3"/>
    <col min="6657" max="6657" width="3.42578125" style="3" customWidth="1"/>
    <col min="6658" max="6658" width="18.7109375" style="3" customWidth="1"/>
    <col min="6659" max="6659" width="95.5703125" style="3" customWidth="1"/>
    <col min="6660" max="6660" width="15.140625" style="3" customWidth="1"/>
    <col min="6661" max="6661" width="2.85546875" style="3" customWidth="1"/>
    <col min="6662" max="6662" width="1.85546875" style="3" customWidth="1"/>
    <col min="6663" max="6912" width="15.85546875" style="3"/>
    <col min="6913" max="6913" width="3.42578125" style="3" customWidth="1"/>
    <col min="6914" max="6914" width="18.7109375" style="3" customWidth="1"/>
    <col min="6915" max="6915" width="95.5703125" style="3" customWidth="1"/>
    <col min="6916" max="6916" width="15.140625" style="3" customWidth="1"/>
    <col min="6917" max="6917" width="2.85546875" style="3" customWidth="1"/>
    <col min="6918" max="6918" width="1.85546875" style="3" customWidth="1"/>
    <col min="6919" max="7168" width="15.85546875" style="3"/>
    <col min="7169" max="7169" width="3.42578125" style="3" customWidth="1"/>
    <col min="7170" max="7170" width="18.7109375" style="3" customWidth="1"/>
    <col min="7171" max="7171" width="95.5703125" style="3" customWidth="1"/>
    <col min="7172" max="7172" width="15.140625" style="3" customWidth="1"/>
    <col min="7173" max="7173" width="2.85546875" style="3" customWidth="1"/>
    <col min="7174" max="7174" width="1.85546875" style="3" customWidth="1"/>
    <col min="7175" max="7424" width="15.85546875" style="3"/>
    <col min="7425" max="7425" width="3.42578125" style="3" customWidth="1"/>
    <col min="7426" max="7426" width="18.7109375" style="3" customWidth="1"/>
    <col min="7427" max="7427" width="95.5703125" style="3" customWidth="1"/>
    <col min="7428" max="7428" width="15.140625" style="3" customWidth="1"/>
    <col min="7429" max="7429" width="2.85546875" style="3" customWidth="1"/>
    <col min="7430" max="7430" width="1.85546875" style="3" customWidth="1"/>
    <col min="7431" max="7680" width="15.85546875" style="3"/>
    <col min="7681" max="7681" width="3.42578125" style="3" customWidth="1"/>
    <col min="7682" max="7682" width="18.7109375" style="3" customWidth="1"/>
    <col min="7683" max="7683" width="95.5703125" style="3" customWidth="1"/>
    <col min="7684" max="7684" width="15.140625" style="3" customWidth="1"/>
    <col min="7685" max="7685" width="2.85546875" style="3" customWidth="1"/>
    <col min="7686" max="7686" width="1.85546875" style="3" customWidth="1"/>
    <col min="7687" max="7936" width="15.85546875" style="3"/>
    <col min="7937" max="7937" width="3.42578125" style="3" customWidth="1"/>
    <col min="7938" max="7938" width="18.7109375" style="3" customWidth="1"/>
    <col min="7939" max="7939" width="95.5703125" style="3" customWidth="1"/>
    <col min="7940" max="7940" width="15.140625" style="3" customWidth="1"/>
    <col min="7941" max="7941" width="2.85546875" style="3" customWidth="1"/>
    <col min="7942" max="7942" width="1.85546875" style="3" customWidth="1"/>
    <col min="7943" max="8192" width="15.85546875" style="3"/>
    <col min="8193" max="8193" width="3.42578125" style="3" customWidth="1"/>
    <col min="8194" max="8194" width="18.7109375" style="3" customWidth="1"/>
    <col min="8195" max="8195" width="95.5703125" style="3" customWidth="1"/>
    <col min="8196" max="8196" width="15.140625" style="3" customWidth="1"/>
    <col min="8197" max="8197" width="2.85546875" style="3" customWidth="1"/>
    <col min="8198" max="8198" width="1.85546875" style="3" customWidth="1"/>
    <col min="8199" max="8448" width="15.85546875" style="3"/>
    <col min="8449" max="8449" width="3.42578125" style="3" customWidth="1"/>
    <col min="8450" max="8450" width="18.7109375" style="3" customWidth="1"/>
    <col min="8451" max="8451" width="95.5703125" style="3" customWidth="1"/>
    <col min="8452" max="8452" width="15.140625" style="3" customWidth="1"/>
    <col min="8453" max="8453" width="2.85546875" style="3" customWidth="1"/>
    <col min="8454" max="8454" width="1.85546875" style="3" customWidth="1"/>
    <col min="8455" max="8704" width="15.85546875" style="3"/>
    <col min="8705" max="8705" width="3.42578125" style="3" customWidth="1"/>
    <col min="8706" max="8706" width="18.7109375" style="3" customWidth="1"/>
    <col min="8707" max="8707" width="95.5703125" style="3" customWidth="1"/>
    <col min="8708" max="8708" width="15.140625" style="3" customWidth="1"/>
    <col min="8709" max="8709" width="2.85546875" style="3" customWidth="1"/>
    <col min="8710" max="8710" width="1.85546875" style="3" customWidth="1"/>
    <col min="8711" max="8960" width="15.85546875" style="3"/>
    <col min="8961" max="8961" width="3.42578125" style="3" customWidth="1"/>
    <col min="8962" max="8962" width="18.7109375" style="3" customWidth="1"/>
    <col min="8963" max="8963" width="95.5703125" style="3" customWidth="1"/>
    <col min="8964" max="8964" width="15.140625" style="3" customWidth="1"/>
    <col min="8965" max="8965" width="2.85546875" style="3" customWidth="1"/>
    <col min="8966" max="8966" width="1.85546875" style="3" customWidth="1"/>
    <col min="8967" max="9216" width="15.85546875" style="3"/>
    <col min="9217" max="9217" width="3.42578125" style="3" customWidth="1"/>
    <col min="9218" max="9218" width="18.7109375" style="3" customWidth="1"/>
    <col min="9219" max="9219" width="95.5703125" style="3" customWidth="1"/>
    <col min="9220" max="9220" width="15.140625" style="3" customWidth="1"/>
    <col min="9221" max="9221" width="2.85546875" style="3" customWidth="1"/>
    <col min="9222" max="9222" width="1.85546875" style="3" customWidth="1"/>
    <col min="9223" max="9472" width="15.85546875" style="3"/>
    <col min="9473" max="9473" width="3.42578125" style="3" customWidth="1"/>
    <col min="9474" max="9474" width="18.7109375" style="3" customWidth="1"/>
    <col min="9475" max="9475" width="95.5703125" style="3" customWidth="1"/>
    <col min="9476" max="9476" width="15.140625" style="3" customWidth="1"/>
    <col min="9477" max="9477" width="2.85546875" style="3" customWidth="1"/>
    <col min="9478" max="9478" width="1.85546875" style="3" customWidth="1"/>
    <col min="9479" max="9728" width="15.85546875" style="3"/>
    <col min="9729" max="9729" width="3.42578125" style="3" customWidth="1"/>
    <col min="9730" max="9730" width="18.7109375" style="3" customWidth="1"/>
    <col min="9731" max="9731" width="95.5703125" style="3" customWidth="1"/>
    <col min="9732" max="9732" width="15.140625" style="3" customWidth="1"/>
    <col min="9733" max="9733" width="2.85546875" style="3" customWidth="1"/>
    <col min="9734" max="9734" width="1.85546875" style="3" customWidth="1"/>
    <col min="9735" max="9984" width="15.85546875" style="3"/>
    <col min="9985" max="9985" width="3.42578125" style="3" customWidth="1"/>
    <col min="9986" max="9986" width="18.7109375" style="3" customWidth="1"/>
    <col min="9987" max="9987" width="95.5703125" style="3" customWidth="1"/>
    <col min="9988" max="9988" width="15.140625" style="3" customWidth="1"/>
    <col min="9989" max="9989" width="2.85546875" style="3" customWidth="1"/>
    <col min="9990" max="9990" width="1.85546875" style="3" customWidth="1"/>
    <col min="9991" max="10240" width="15.85546875" style="3"/>
    <col min="10241" max="10241" width="3.42578125" style="3" customWidth="1"/>
    <col min="10242" max="10242" width="18.7109375" style="3" customWidth="1"/>
    <col min="10243" max="10243" width="95.5703125" style="3" customWidth="1"/>
    <col min="10244" max="10244" width="15.140625" style="3" customWidth="1"/>
    <col min="10245" max="10245" width="2.85546875" style="3" customWidth="1"/>
    <col min="10246" max="10246" width="1.85546875" style="3" customWidth="1"/>
    <col min="10247" max="10496" width="15.85546875" style="3"/>
    <col min="10497" max="10497" width="3.42578125" style="3" customWidth="1"/>
    <col min="10498" max="10498" width="18.7109375" style="3" customWidth="1"/>
    <col min="10499" max="10499" width="95.5703125" style="3" customWidth="1"/>
    <col min="10500" max="10500" width="15.140625" style="3" customWidth="1"/>
    <col min="10501" max="10501" width="2.85546875" style="3" customWidth="1"/>
    <col min="10502" max="10502" width="1.85546875" style="3" customWidth="1"/>
    <col min="10503" max="10752" width="15.85546875" style="3"/>
    <col min="10753" max="10753" width="3.42578125" style="3" customWidth="1"/>
    <col min="10754" max="10754" width="18.7109375" style="3" customWidth="1"/>
    <col min="10755" max="10755" width="95.5703125" style="3" customWidth="1"/>
    <col min="10756" max="10756" width="15.140625" style="3" customWidth="1"/>
    <col min="10757" max="10757" width="2.85546875" style="3" customWidth="1"/>
    <col min="10758" max="10758" width="1.85546875" style="3" customWidth="1"/>
    <col min="10759" max="11008" width="15.85546875" style="3"/>
    <col min="11009" max="11009" width="3.42578125" style="3" customWidth="1"/>
    <col min="11010" max="11010" width="18.7109375" style="3" customWidth="1"/>
    <col min="11011" max="11011" width="95.5703125" style="3" customWidth="1"/>
    <col min="11012" max="11012" width="15.140625" style="3" customWidth="1"/>
    <col min="11013" max="11013" width="2.85546875" style="3" customWidth="1"/>
    <col min="11014" max="11014" width="1.85546875" style="3" customWidth="1"/>
    <col min="11015" max="11264" width="15.85546875" style="3"/>
    <col min="11265" max="11265" width="3.42578125" style="3" customWidth="1"/>
    <col min="11266" max="11266" width="18.7109375" style="3" customWidth="1"/>
    <col min="11267" max="11267" width="95.5703125" style="3" customWidth="1"/>
    <col min="11268" max="11268" width="15.140625" style="3" customWidth="1"/>
    <col min="11269" max="11269" width="2.85546875" style="3" customWidth="1"/>
    <col min="11270" max="11270" width="1.85546875" style="3" customWidth="1"/>
    <col min="11271" max="11520" width="15.85546875" style="3"/>
    <col min="11521" max="11521" width="3.42578125" style="3" customWidth="1"/>
    <col min="11522" max="11522" width="18.7109375" style="3" customWidth="1"/>
    <col min="11523" max="11523" width="95.5703125" style="3" customWidth="1"/>
    <col min="11524" max="11524" width="15.140625" style="3" customWidth="1"/>
    <col min="11525" max="11525" width="2.85546875" style="3" customWidth="1"/>
    <col min="11526" max="11526" width="1.85546875" style="3" customWidth="1"/>
    <col min="11527" max="11776" width="15.85546875" style="3"/>
    <col min="11777" max="11777" width="3.42578125" style="3" customWidth="1"/>
    <col min="11778" max="11778" width="18.7109375" style="3" customWidth="1"/>
    <col min="11779" max="11779" width="95.5703125" style="3" customWidth="1"/>
    <col min="11780" max="11780" width="15.140625" style="3" customWidth="1"/>
    <col min="11781" max="11781" width="2.85546875" style="3" customWidth="1"/>
    <col min="11782" max="11782" width="1.85546875" style="3" customWidth="1"/>
    <col min="11783" max="12032" width="15.85546875" style="3"/>
    <col min="12033" max="12033" width="3.42578125" style="3" customWidth="1"/>
    <col min="12034" max="12034" width="18.7109375" style="3" customWidth="1"/>
    <col min="12035" max="12035" width="95.5703125" style="3" customWidth="1"/>
    <col min="12036" max="12036" width="15.140625" style="3" customWidth="1"/>
    <col min="12037" max="12037" width="2.85546875" style="3" customWidth="1"/>
    <col min="12038" max="12038" width="1.85546875" style="3" customWidth="1"/>
    <col min="12039" max="12288" width="15.85546875" style="3"/>
    <col min="12289" max="12289" width="3.42578125" style="3" customWidth="1"/>
    <col min="12290" max="12290" width="18.7109375" style="3" customWidth="1"/>
    <col min="12291" max="12291" width="95.5703125" style="3" customWidth="1"/>
    <col min="12292" max="12292" width="15.140625" style="3" customWidth="1"/>
    <col min="12293" max="12293" width="2.85546875" style="3" customWidth="1"/>
    <col min="12294" max="12294" width="1.85546875" style="3" customWidth="1"/>
    <col min="12295" max="12544" width="15.85546875" style="3"/>
    <col min="12545" max="12545" width="3.42578125" style="3" customWidth="1"/>
    <col min="12546" max="12546" width="18.7109375" style="3" customWidth="1"/>
    <col min="12547" max="12547" width="95.5703125" style="3" customWidth="1"/>
    <col min="12548" max="12548" width="15.140625" style="3" customWidth="1"/>
    <col min="12549" max="12549" width="2.85546875" style="3" customWidth="1"/>
    <col min="12550" max="12550" width="1.85546875" style="3" customWidth="1"/>
    <col min="12551" max="12800" width="15.85546875" style="3"/>
    <col min="12801" max="12801" width="3.42578125" style="3" customWidth="1"/>
    <col min="12802" max="12802" width="18.7109375" style="3" customWidth="1"/>
    <col min="12803" max="12803" width="95.5703125" style="3" customWidth="1"/>
    <col min="12804" max="12804" width="15.140625" style="3" customWidth="1"/>
    <col min="12805" max="12805" width="2.85546875" style="3" customWidth="1"/>
    <col min="12806" max="12806" width="1.85546875" style="3" customWidth="1"/>
    <col min="12807" max="13056" width="15.85546875" style="3"/>
    <col min="13057" max="13057" width="3.42578125" style="3" customWidth="1"/>
    <col min="13058" max="13058" width="18.7109375" style="3" customWidth="1"/>
    <col min="13059" max="13059" width="95.5703125" style="3" customWidth="1"/>
    <col min="13060" max="13060" width="15.140625" style="3" customWidth="1"/>
    <col min="13061" max="13061" width="2.85546875" style="3" customWidth="1"/>
    <col min="13062" max="13062" width="1.85546875" style="3" customWidth="1"/>
    <col min="13063" max="13312" width="15.85546875" style="3"/>
    <col min="13313" max="13313" width="3.42578125" style="3" customWidth="1"/>
    <col min="13314" max="13314" width="18.7109375" style="3" customWidth="1"/>
    <col min="13315" max="13315" width="95.5703125" style="3" customWidth="1"/>
    <col min="13316" max="13316" width="15.140625" style="3" customWidth="1"/>
    <col min="13317" max="13317" width="2.85546875" style="3" customWidth="1"/>
    <col min="13318" max="13318" width="1.85546875" style="3" customWidth="1"/>
    <col min="13319" max="13568" width="15.85546875" style="3"/>
    <col min="13569" max="13569" width="3.42578125" style="3" customWidth="1"/>
    <col min="13570" max="13570" width="18.7109375" style="3" customWidth="1"/>
    <col min="13571" max="13571" width="95.5703125" style="3" customWidth="1"/>
    <col min="13572" max="13572" width="15.140625" style="3" customWidth="1"/>
    <col min="13573" max="13573" width="2.85546875" style="3" customWidth="1"/>
    <col min="13574" max="13574" width="1.85546875" style="3" customWidth="1"/>
    <col min="13575" max="13824" width="15.85546875" style="3"/>
    <col min="13825" max="13825" width="3.42578125" style="3" customWidth="1"/>
    <col min="13826" max="13826" width="18.7109375" style="3" customWidth="1"/>
    <col min="13827" max="13827" width="95.5703125" style="3" customWidth="1"/>
    <col min="13828" max="13828" width="15.140625" style="3" customWidth="1"/>
    <col min="13829" max="13829" width="2.85546875" style="3" customWidth="1"/>
    <col min="13830" max="13830" width="1.85546875" style="3" customWidth="1"/>
    <col min="13831" max="14080" width="15.85546875" style="3"/>
    <col min="14081" max="14081" width="3.42578125" style="3" customWidth="1"/>
    <col min="14082" max="14082" width="18.7109375" style="3" customWidth="1"/>
    <col min="14083" max="14083" width="95.5703125" style="3" customWidth="1"/>
    <col min="14084" max="14084" width="15.140625" style="3" customWidth="1"/>
    <col min="14085" max="14085" width="2.85546875" style="3" customWidth="1"/>
    <col min="14086" max="14086" width="1.85546875" style="3" customWidth="1"/>
    <col min="14087" max="14336" width="15.85546875" style="3"/>
    <col min="14337" max="14337" width="3.42578125" style="3" customWidth="1"/>
    <col min="14338" max="14338" width="18.7109375" style="3" customWidth="1"/>
    <col min="14339" max="14339" width="95.5703125" style="3" customWidth="1"/>
    <col min="14340" max="14340" width="15.140625" style="3" customWidth="1"/>
    <col min="14341" max="14341" width="2.85546875" style="3" customWidth="1"/>
    <col min="14342" max="14342" width="1.85546875" style="3" customWidth="1"/>
    <col min="14343" max="14592" width="15.85546875" style="3"/>
    <col min="14593" max="14593" width="3.42578125" style="3" customWidth="1"/>
    <col min="14594" max="14594" width="18.7109375" style="3" customWidth="1"/>
    <col min="14595" max="14595" width="95.5703125" style="3" customWidth="1"/>
    <col min="14596" max="14596" width="15.140625" style="3" customWidth="1"/>
    <col min="14597" max="14597" width="2.85546875" style="3" customWidth="1"/>
    <col min="14598" max="14598" width="1.85546875" style="3" customWidth="1"/>
    <col min="14599" max="14848" width="15.85546875" style="3"/>
    <col min="14849" max="14849" width="3.42578125" style="3" customWidth="1"/>
    <col min="14850" max="14850" width="18.7109375" style="3" customWidth="1"/>
    <col min="14851" max="14851" width="95.5703125" style="3" customWidth="1"/>
    <col min="14852" max="14852" width="15.140625" style="3" customWidth="1"/>
    <col min="14853" max="14853" width="2.85546875" style="3" customWidth="1"/>
    <col min="14854" max="14854" width="1.85546875" style="3" customWidth="1"/>
    <col min="14855" max="15104" width="15.85546875" style="3"/>
    <col min="15105" max="15105" width="3.42578125" style="3" customWidth="1"/>
    <col min="15106" max="15106" width="18.7109375" style="3" customWidth="1"/>
    <col min="15107" max="15107" width="95.5703125" style="3" customWidth="1"/>
    <col min="15108" max="15108" width="15.140625" style="3" customWidth="1"/>
    <col min="15109" max="15109" width="2.85546875" style="3" customWidth="1"/>
    <col min="15110" max="15110" width="1.85546875" style="3" customWidth="1"/>
    <col min="15111" max="15360" width="15.85546875" style="3"/>
    <col min="15361" max="15361" width="3.42578125" style="3" customWidth="1"/>
    <col min="15362" max="15362" width="18.7109375" style="3" customWidth="1"/>
    <col min="15363" max="15363" width="95.5703125" style="3" customWidth="1"/>
    <col min="15364" max="15364" width="15.140625" style="3" customWidth="1"/>
    <col min="15365" max="15365" width="2.85546875" style="3" customWidth="1"/>
    <col min="15366" max="15366" width="1.85546875" style="3" customWidth="1"/>
    <col min="15367" max="15616" width="15.85546875" style="3"/>
    <col min="15617" max="15617" width="3.42578125" style="3" customWidth="1"/>
    <col min="15618" max="15618" width="18.7109375" style="3" customWidth="1"/>
    <col min="15619" max="15619" width="95.5703125" style="3" customWidth="1"/>
    <col min="15620" max="15620" width="15.140625" style="3" customWidth="1"/>
    <col min="15621" max="15621" width="2.85546875" style="3" customWidth="1"/>
    <col min="15622" max="15622" width="1.85546875" style="3" customWidth="1"/>
    <col min="15623" max="15872" width="15.85546875" style="3"/>
    <col min="15873" max="15873" width="3.42578125" style="3" customWidth="1"/>
    <col min="15874" max="15874" width="18.7109375" style="3" customWidth="1"/>
    <col min="15875" max="15875" width="95.5703125" style="3" customWidth="1"/>
    <col min="15876" max="15876" width="15.140625" style="3" customWidth="1"/>
    <col min="15877" max="15877" width="2.85546875" style="3" customWidth="1"/>
    <col min="15878" max="15878" width="1.85546875" style="3" customWidth="1"/>
    <col min="15879" max="16128" width="15.85546875" style="3"/>
    <col min="16129" max="16129" width="3.42578125" style="3" customWidth="1"/>
    <col min="16130" max="16130" width="18.7109375" style="3" customWidth="1"/>
    <col min="16131" max="16131" width="95.5703125" style="3" customWidth="1"/>
    <col min="16132" max="16132" width="15.140625" style="3" customWidth="1"/>
    <col min="16133" max="16133" width="2.85546875" style="3" customWidth="1"/>
    <col min="16134" max="16134" width="1.85546875" style="3" customWidth="1"/>
    <col min="16135" max="16384" width="15.85546875" style="3"/>
  </cols>
  <sheetData>
    <row r="1" spans="2:4" ht="12" customHeight="1" x14ac:dyDescent="0.25"/>
    <row r="2" spans="2:4" ht="12" customHeight="1" x14ac:dyDescent="0.25"/>
    <row r="3" spans="2:4" ht="12" customHeight="1" x14ac:dyDescent="0.25"/>
    <row r="4" spans="2:4" ht="15.75" customHeight="1" x14ac:dyDescent="0.25">
      <c r="B4" s="147"/>
      <c r="C4" s="88"/>
    </row>
    <row r="5" spans="2:4" ht="191.25" customHeight="1" x14ac:dyDescent="0.25">
      <c r="B5" s="89"/>
      <c r="C5" s="413"/>
      <c r="D5" s="413"/>
    </row>
    <row r="6" spans="2:4" ht="191.25" customHeight="1" x14ac:dyDescent="0.25">
      <c r="B6" s="89"/>
      <c r="C6" s="146"/>
      <c r="D6" s="146"/>
    </row>
    <row r="7" spans="2:4" ht="124.5" customHeight="1" x14ac:dyDescent="0.25">
      <c r="C7" s="90"/>
    </row>
    <row r="8" spans="2:4" ht="27.75" customHeight="1" x14ac:dyDescent="0.25">
      <c r="B8" s="91"/>
      <c r="C8" s="92"/>
    </row>
    <row r="9" spans="2:4" ht="27.75" customHeight="1" x14ac:dyDescent="0.25">
      <c r="C9" s="92"/>
    </row>
    <row r="37" ht="2.25" customHeight="1" x14ac:dyDescent="0.25"/>
  </sheetData>
  <mergeCells count="1">
    <mergeCell ref="C5:D5"/>
  </mergeCells>
  <printOptions horizontalCentered="1"/>
  <pageMargins left="0.19685039370078741" right="0.19685039370078741" top="0.78740157480314965" bottom="0.19685039370078741" header="0" footer="0"/>
  <pageSetup paperSize="9" scale="73" orientation="portrait"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A1:E45"/>
  <sheetViews>
    <sheetView zoomScale="85" zoomScaleNormal="85" workbookViewId="0">
      <selection activeCell="M37" activeCellId="1" sqref="M15 M37"/>
    </sheetView>
  </sheetViews>
  <sheetFormatPr defaultColWidth="15.85546875" defaultRowHeight="15" x14ac:dyDescent="0.25"/>
  <cols>
    <col min="1" max="1" width="33.7109375" style="3" bestFit="1" customWidth="1"/>
    <col min="2" max="2" width="1.5703125" style="93" customWidth="1"/>
    <col min="3" max="3" width="61.7109375" style="3" customWidth="1"/>
    <col min="4" max="4" width="19.85546875" style="3" customWidth="1"/>
    <col min="5" max="5" width="12.28515625" style="3" customWidth="1"/>
    <col min="6" max="6" width="13.140625" style="3" customWidth="1"/>
    <col min="7" max="7" width="15.85546875" style="3"/>
    <col min="8" max="8" width="6.140625" style="3" customWidth="1"/>
    <col min="9" max="16384" width="15.85546875" style="3"/>
  </cols>
  <sheetData>
    <row r="1" spans="1:5" ht="12" customHeight="1" x14ac:dyDescent="0.25"/>
    <row r="2" spans="1:5" ht="12" customHeight="1" x14ac:dyDescent="0.25"/>
    <row r="3" spans="1:5" ht="12" customHeight="1" x14ac:dyDescent="0.25"/>
    <row r="4" spans="1:5" ht="15.75" customHeight="1" x14ac:dyDescent="0.25"/>
    <row r="5" spans="1:5" ht="24" customHeight="1" x14ac:dyDescent="0.25">
      <c r="A5" s="414" t="s">
        <v>160</v>
      </c>
      <c r="B5" s="414"/>
      <c r="C5" s="414"/>
    </row>
    <row r="6" spans="1:5" ht="6" customHeight="1" x14ac:dyDescent="0.25"/>
    <row r="7" spans="1:5" ht="15.75" customHeight="1" x14ac:dyDescent="0.25">
      <c r="A7" s="149" t="s">
        <v>158</v>
      </c>
      <c r="B7" s="3"/>
      <c r="C7" s="150" t="s">
        <v>1614</v>
      </c>
    </row>
    <row r="8" spans="1:5" ht="11.25" customHeight="1" x14ac:dyDescent="0.25"/>
    <row r="10" spans="1:5" x14ac:dyDescent="0.25">
      <c r="A10" s="156" t="s">
        <v>180</v>
      </c>
      <c r="B10" s="151"/>
      <c r="C10" s="6"/>
      <c r="D10" s="6"/>
      <c r="E10" s="6"/>
    </row>
    <row r="11" spans="1:5" x14ac:dyDescent="0.25">
      <c r="A11" s="157" t="s">
        <v>161</v>
      </c>
      <c r="B11" s="152"/>
      <c r="C11" s="152"/>
      <c r="D11" s="6"/>
      <c r="E11" s="6"/>
    </row>
    <row r="12" spans="1:5" x14ac:dyDescent="0.25">
      <c r="A12" s="157" t="s">
        <v>159</v>
      </c>
      <c r="B12" s="151"/>
      <c r="C12" s="153" t="s">
        <v>161</v>
      </c>
      <c r="D12" s="6"/>
      <c r="E12" s="6"/>
    </row>
    <row r="13" spans="1:5" x14ac:dyDescent="0.25">
      <c r="A13" s="157"/>
      <c r="B13" s="151"/>
      <c r="C13" s="6"/>
      <c r="D13" s="6"/>
      <c r="E13" s="6"/>
    </row>
    <row r="14" spans="1:5" x14ac:dyDescent="0.25">
      <c r="A14" s="157" t="s">
        <v>163</v>
      </c>
      <c r="B14" s="152"/>
      <c r="C14" s="6"/>
      <c r="D14" s="6"/>
      <c r="E14" s="6"/>
    </row>
    <row r="15" spans="1:5" x14ac:dyDescent="0.25">
      <c r="A15" s="157" t="s">
        <v>162</v>
      </c>
      <c r="B15" s="151"/>
      <c r="C15" s="153" t="s">
        <v>166</v>
      </c>
      <c r="D15" s="6"/>
      <c r="E15" s="6"/>
    </row>
    <row r="16" spans="1:5" x14ac:dyDescent="0.25">
      <c r="A16" s="157" t="s">
        <v>164</v>
      </c>
      <c r="B16" s="151"/>
      <c r="C16" s="153" t="s">
        <v>165</v>
      </c>
      <c r="D16" s="6"/>
      <c r="E16" s="6"/>
    </row>
    <row r="17" spans="1:5" x14ac:dyDescent="0.25">
      <c r="A17" s="157" t="s">
        <v>167</v>
      </c>
      <c r="B17" s="151"/>
      <c r="C17" s="153" t="s">
        <v>169</v>
      </c>
      <c r="D17" s="6"/>
      <c r="E17" s="6"/>
    </row>
    <row r="18" spans="1:5" x14ac:dyDescent="0.25">
      <c r="A18" s="157" t="s">
        <v>168</v>
      </c>
      <c r="B18" s="151"/>
      <c r="C18" s="153" t="s">
        <v>170</v>
      </c>
      <c r="D18" s="6"/>
      <c r="E18" s="6"/>
    </row>
    <row r="19" spans="1:5" x14ac:dyDescent="0.25">
      <c r="A19" s="157"/>
      <c r="B19" s="151"/>
      <c r="C19" s="6"/>
      <c r="D19" s="6"/>
      <c r="E19" s="6"/>
    </row>
    <row r="20" spans="1:5" x14ac:dyDescent="0.25">
      <c r="A20" s="157" t="s">
        <v>195</v>
      </c>
      <c r="B20" s="151"/>
      <c r="C20" s="153" t="s">
        <v>0</v>
      </c>
      <c r="D20" s="6"/>
      <c r="E20" s="6"/>
    </row>
    <row r="21" spans="1:5" x14ac:dyDescent="0.25">
      <c r="A21" s="157" t="s">
        <v>196</v>
      </c>
      <c r="B21" s="151"/>
      <c r="C21" s="153" t="s">
        <v>115</v>
      </c>
      <c r="D21" s="6"/>
      <c r="E21" s="6"/>
    </row>
    <row r="22" spans="1:5" x14ac:dyDescent="0.25">
      <c r="A22" s="157" t="s">
        <v>197</v>
      </c>
      <c r="B22" s="151"/>
      <c r="C22" s="153" t="s">
        <v>116</v>
      </c>
      <c r="D22" s="6"/>
      <c r="E22" s="6"/>
    </row>
    <row r="23" spans="1:5" x14ac:dyDescent="0.25">
      <c r="A23" s="157" t="s">
        <v>198</v>
      </c>
      <c r="B23" s="151"/>
      <c r="C23" s="153" t="s">
        <v>117</v>
      </c>
      <c r="D23" s="6"/>
      <c r="E23" s="6"/>
    </row>
    <row r="24" spans="1:5" x14ac:dyDescent="0.25">
      <c r="A24" s="157" t="s">
        <v>199</v>
      </c>
      <c r="B24" s="151"/>
      <c r="C24" s="153" t="s">
        <v>171</v>
      </c>
      <c r="D24" s="6"/>
      <c r="E24" s="6"/>
    </row>
    <row r="25" spans="1:5" x14ac:dyDescent="0.25">
      <c r="A25" s="157" t="s">
        <v>200</v>
      </c>
      <c r="B25" s="151"/>
      <c r="C25" s="153" t="s">
        <v>1030</v>
      </c>
      <c r="D25" s="6"/>
      <c r="E25" s="6"/>
    </row>
    <row r="26" spans="1:5" x14ac:dyDescent="0.25">
      <c r="A26" s="157" t="s">
        <v>201</v>
      </c>
      <c r="B26" s="151"/>
      <c r="C26" s="153" t="s">
        <v>1031</v>
      </c>
      <c r="D26" s="6"/>
      <c r="E26" s="6"/>
    </row>
    <row r="27" spans="1:5" x14ac:dyDescent="0.25">
      <c r="A27" s="157" t="s">
        <v>202</v>
      </c>
      <c r="B27" s="151"/>
      <c r="C27" s="153" t="s">
        <v>118</v>
      </c>
      <c r="D27" s="6"/>
      <c r="E27" s="6"/>
    </row>
    <row r="28" spans="1:5" x14ac:dyDescent="0.25">
      <c r="A28" s="157" t="s">
        <v>203</v>
      </c>
      <c r="B28" s="151"/>
      <c r="C28" s="153" t="s">
        <v>119</v>
      </c>
      <c r="D28" s="6"/>
      <c r="E28" s="6"/>
    </row>
    <row r="29" spans="1:5" x14ac:dyDescent="0.25">
      <c r="A29" s="157" t="s">
        <v>204</v>
      </c>
      <c r="B29" s="151"/>
      <c r="C29" s="153" t="s">
        <v>120</v>
      </c>
      <c r="D29" s="6"/>
      <c r="E29" s="6"/>
    </row>
    <row r="30" spans="1:5" x14ac:dyDescent="0.25">
      <c r="A30" s="157" t="s">
        <v>205</v>
      </c>
      <c r="B30" s="151"/>
      <c r="C30" s="153" t="s">
        <v>121</v>
      </c>
      <c r="D30" s="6"/>
      <c r="E30" s="6"/>
    </row>
    <row r="31" spans="1:5" x14ac:dyDescent="0.25">
      <c r="A31" s="157" t="s">
        <v>206</v>
      </c>
      <c r="B31" s="151"/>
      <c r="C31" s="153" t="s">
        <v>172</v>
      </c>
      <c r="D31" s="6"/>
      <c r="E31" s="6"/>
    </row>
    <row r="32" spans="1:5" x14ac:dyDescent="0.25">
      <c r="A32" s="157" t="s">
        <v>207</v>
      </c>
      <c r="B32" s="151"/>
      <c r="C32" s="153" t="s">
        <v>123</v>
      </c>
      <c r="D32" s="6"/>
      <c r="E32" s="6"/>
    </row>
    <row r="33" spans="1:5" x14ac:dyDescent="0.25">
      <c r="A33" s="157" t="s">
        <v>208</v>
      </c>
      <c r="B33" s="151"/>
      <c r="C33" s="153" t="s">
        <v>173</v>
      </c>
      <c r="D33" s="6"/>
      <c r="E33" s="6"/>
    </row>
    <row r="34" spans="1:5" x14ac:dyDescent="0.25">
      <c r="A34" s="157" t="s">
        <v>209</v>
      </c>
      <c r="B34" s="151"/>
      <c r="C34" s="153" t="s">
        <v>174</v>
      </c>
      <c r="D34" s="6"/>
      <c r="E34" s="6"/>
    </row>
    <row r="35" spans="1:5" x14ac:dyDescent="0.25">
      <c r="A35" s="157" t="s">
        <v>210</v>
      </c>
      <c r="B35" s="151"/>
      <c r="C35" s="153" t="s">
        <v>157</v>
      </c>
      <c r="D35" s="6"/>
      <c r="E35" s="6"/>
    </row>
    <row r="36" spans="1:5" x14ac:dyDescent="0.25">
      <c r="A36" s="157" t="s">
        <v>211</v>
      </c>
      <c r="B36" s="151"/>
      <c r="C36" s="153" t="s">
        <v>153</v>
      </c>
      <c r="D36" s="6"/>
      <c r="E36" s="6"/>
    </row>
    <row r="37" spans="1:5" x14ac:dyDescent="0.25">
      <c r="A37" s="157" t="s">
        <v>212</v>
      </c>
      <c r="B37" s="151"/>
      <c r="C37" s="153" t="s">
        <v>155</v>
      </c>
      <c r="D37" s="6"/>
      <c r="E37" s="6"/>
    </row>
    <row r="38" spans="1:5" x14ac:dyDescent="0.25">
      <c r="A38" s="157"/>
      <c r="B38" s="151"/>
      <c r="C38" s="153"/>
      <c r="D38" s="6"/>
      <c r="E38" s="6"/>
    </row>
    <row r="39" spans="1:5" x14ac:dyDescent="0.25">
      <c r="A39" s="156" t="s">
        <v>175</v>
      </c>
      <c r="B39" s="151"/>
      <c r="C39" s="6"/>
      <c r="D39" s="93"/>
    </row>
    <row r="40" spans="1:5" x14ac:dyDescent="0.25">
      <c r="A40" s="157" t="s">
        <v>242</v>
      </c>
      <c r="B40" s="151"/>
      <c r="C40" s="153" t="s">
        <v>143</v>
      </c>
      <c r="D40" s="93"/>
    </row>
    <row r="41" spans="1:5" x14ac:dyDescent="0.25">
      <c r="A41" s="157" t="s">
        <v>241</v>
      </c>
      <c r="B41" s="151"/>
      <c r="C41" s="153" t="s">
        <v>243</v>
      </c>
      <c r="D41" s="93"/>
    </row>
    <row r="42" spans="1:5" x14ac:dyDescent="0.25">
      <c r="A42" s="157" t="s">
        <v>178</v>
      </c>
      <c r="B42" s="151"/>
      <c r="C42" s="153" t="s">
        <v>176</v>
      </c>
    </row>
    <row r="43" spans="1:5" x14ac:dyDescent="0.25">
      <c r="A43" s="6"/>
      <c r="B43" s="151"/>
      <c r="C43" s="6"/>
    </row>
    <row r="44" spans="1:5" x14ac:dyDescent="0.25">
      <c r="A44" s="156" t="s">
        <v>1034</v>
      </c>
    </row>
    <row r="45" spans="1:5" x14ac:dyDescent="0.25">
      <c r="A45" s="157" t="s">
        <v>1035</v>
      </c>
      <c r="C45" s="391" t="s">
        <v>1036</v>
      </c>
    </row>
  </sheetData>
  <mergeCells count="1">
    <mergeCell ref="A5:C5"/>
  </mergeCells>
  <hyperlinks>
    <hyperlink ref="C12" location="'Tabel A - General Issuer Detail'!A1" display="General Issuer Detail"/>
    <hyperlink ref="C15" location="'G1-G4 - Cover pool inform.'!A1" display="General cover pool information "/>
    <hyperlink ref="C16" location="'G1-G4 - Cover pool inform.'!B25" display="Outstanding CBs"/>
    <hyperlink ref="C17" location="'G1-G4 - Cover pool inform.'!B61" display="Legal ALM (balance principle) adherence"/>
    <hyperlink ref="C18" location="'G1-G4 - Cover pool inform.'!B70" display="Additional characteristics of ALM business model for issued CBs"/>
    <hyperlink ref="C20" location="'Table 1-3 - Lending'!B7" display="Number of loans by property category"/>
    <hyperlink ref="C21" location="'Table 1-3 - Lending'!B16" display="Lending by property category, DKKbn"/>
    <hyperlink ref="C22" location="'Table 1-3 - Lending'!B23" display="Lending, by loan size, DKKbn"/>
    <hyperlink ref="C23" location="'Table 4 - LTV'!B7" display="Lending, by-loan to-value (LTV), current property value, DKKbn"/>
    <hyperlink ref="C24" location="'Table 4 - LTV'!B29" display="Lending, by-loan to-value (LTV), current property value, Per cent"/>
    <hyperlink ref="C25" location="'Table 4 - LTV'!B51" display="Lending, by-loan to-value (LTV), current property value, DKKbn (&quot;Sidste krone&quot;)"/>
    <hyperlink ref="C26" location="'Table 4 - LTV'!B73" display="Lending, by-loan to-value (LTV), current property value, Per cent (&quot;Sidste krone&quot;)"/>
    <hyperlink ref="C27" location="'Table 5 - Region'!B7" display="Lending by region, DKKbn"/>
    <hyperlink ref="C28" location="'Table 6-8 - Lending by loan'!B6" display="Lending by loan type - IO Loans, DKKbn"/>
    <hyperlink ref="C29" location="'Table 6-8 - Lending by loan'!B26" display="Lending by loan type - Repayment Loans / Amortizing Loans, DKKbn"/>
    <hyperlink ref="C30" location="'Table 6-8 - Lending by loan'!B46" display="Lending by loan type - All loans, DKKbn"/>
    <hyperlink ref="C31" location="'Table 9-13 - Lending'!B6" display="Lending by Seasoning, DKKbn (Seasoning defined by duration of customer relationship)"/>
    <hyperlink ref="C32" location="'Table 9-13 - Lending'!B20" display="Lending by remaining maturity, DKKbn"/>
    <hyperlink ref="C33" location="'Table 9-13 - Lending'!B35" display="90 day Non-performing loans by property type, as percentage of instalments payments, %"/>
    <hyperlink ref="C34" location="'Table 9-13 - Lending'!B45" display="90 day Non-performing loans by property type, as percentage of lending, %"/>
    <hyperlink ref="C35" location="'Table 9-13 - Lending'!B55" display="90 day Non-performing loans by property type, as percentage of lending, by continous LTV bracket, %"/>
    <hyperlink ref="C36" location="'Table 9-13 - Lending'!B69" display="Realised losses (DKKm)"/>
    <hyperlink ref="C37" location="'Table 9-13 - Lending'!B78" display="Realised losses (%)"/>
    <hyperlink ref="C40" location="'X1 Key Concepts'!Udskriftsområde" display="Key Concepts Explanation"/>
    <hyperlink ref="C42" location="'X3 - General explanation'!B7" display="General explanation"/>
    <hyperlink ref="C41" location="'X2 Key Concepts'!Udskriftsområde" display="Key Concept Explanation"/>
    <hyperlink ref="C45" location="'Table V1 - Reg. requirement'!Udskriftsområde" display="Regulatory requirement"/>
  </hyperlinks>
  <printOptions horizontalCentered="1"/>
  <pageMargins left="0.25" right="0.25" top="0.75" bottom="0.75" header="0.3" footer="0.3"/>
  <pageSetup paperSize="9" scale="69" orientation="portrait"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E45"/>
  <sheetViews>
    <sheetView topLeftCell="C15" zoomScale="85" zoomScaleNormal="85" workbookViewId="0">
      <selection activeCell="M37" activeCellId="1" sqref="M15 M37"/>
    </sheetView>
  </sheetViews>
  <sheetFormatPr defaultColWidth="15.85546875" defaultRowHeight="15" x14ac:dyDescent="0.25"/>
  <cols>
    <col min="1" max="1" width="68.42578125" style="3" bestFit="1" customWidth="1"/>
    <col min="2" max="5" width="15.7109375" style="3" bestFit="1" customWidth="1"/>
    <col min="6" max="16384" width="15.85546875" style="3"/>
  </cols>
  <sheetData>
    <row r="1" spans="1:5" ht="12" customHeight="1" x14ac:dyDescent="0.25"/>
    <row r="2" spans="1:5" ht="12" customHeight="1" x14ac:dyDescent="0.25"/>
    <row r="3" spans="1:5" ht="12" customHeight="1" x14ac:dyDescent="0.25"/>
    <row r="4" spans="1:5" ht="36" customHeight="1" x14ac:dyDescent="0.25">
      <c r="A4" s="7" t="s">
        <v>222</v>
      </c>
      <c r="B4" s="415"/>
      <c r="C4" s="415"/>
    </row>
    <row r="5" spans="1:5" ht="15.75" x14ac:dyDescent="0.25">
      <c r="A5" s="43" t="s">
        <v>51</v>
      </c>
      <c r="B5" s="8"/>
      <c r="C5" s="8"/>
      <c r="D5" s="8"/>
      <c r="E5" s="8"/>
    </row>
    <row r="6" spans="1:5" s="6" customFormat="1" ht="3.75" customHeight="1" x14ac:dyDescent="0.25">
      <c r="A6" s="4"/>
      <c r="B6" s="5"/>
      <c r="C6" s="5"/>
      <c r="D6" s="5"/>
      <c r="E6" s="5"/>
    </row>
    <row r="7" spans="1:5" s="6" customFormat="1" ht="3" customHeight="1" x14ac:dyDescent="0.25">
      <c r="A7" s="4"/>
    </row>
    <row r="8" spans="1:5" ht="3.75" customHeight="1" x14ac:dyDescent="0.25"/>
    <row r="9" spans="1:5" x14ac:dyDescent="0.25">
      <c r="A9" s="9" t="s">
        <v>52</v>
      </c>
      <c r="B9" s="60" t="s">
        <v>1605</v>
      </c>
      <c r="C9" s="60" t="s">
        <v>1606</v>
      </c>
      <c r="D9" s="60" t="s">
        <v>1607</v>
      </c>
      <c r="E9" s="60" t="s">
        <v>1608</v>
      </c>
    </row>
    <row r="10" spans="1:5" x14ac:dyDescent="0.25">
      <c r="A10" s="10" t="s">
        <v>53</v>
      </c>
      <c r="B10" s="72">
        <v>353.28</v>
      </c>
      <c r="C10" s="72">
        <v>344.92099999999999</v>
      </c>
      <c r="D10" s="72">
        <v>339.69600000000003</v>
      </c>
      <c r="E10" s="72">
        <v>335.59199999999998</v>
      </c>
    </row>
    <row r="11" spans="1:5" x14ac:dyDescent="0.25">
      <c r="A11" s="10" t="s">
        <v>124</v>
      </c>
      <c r="B11" s="72">
        <v>327.40300000000002</v>
      </c>
      <c r="C11" s="72">
        <v>319.93200000000002</v>
      </c>
      <c r="D11" s="72">
        <v>315.71699999999998</v>
      </c>
      <c r="E11" s="72">
        <v>310.73</v>
      </c>
    </row>
    <row r="12" spans="1:5" x14ac:dyDescent="0.25">
      <c r="A12" s="13" t="s">
        <v>54</v>
      </c>
      <c r="B12" s="73">
        <v>319.45400000000001</v>
      </c>
      <c r="C12" s="73">
        <v>312.892</v>
      </c>
      <c r="D12" s="73">
        <v>307.83699999999999</v>
      </c>
      <c r="E12" s="73">
        <v>303.53399999999999</v>
      </c>
    </row>
    <row r="13" spans="1:5" x14ac:dyDescent="0.25">
      <c r="A13" s="14" t="s">
        <v>55</v>
      </c>
      <c r="B13" s="74">
        <v>0.221</v>
      </c>
      <c r="C13" s="74">
        <v>0.21299999999999999</v>
      </c>
      <c r="D13" s="74">
        <v>0.214</v>
      </c>
      <c r="E13" s="74">
        <v>0.214</v>
      </c>
    </row>
    <row r="14" spans="1:5" x14ac:dyDescent="0.25">
      <c r="A14" s="10" t="s">
        <v>56</v>
      </c>
      <c r="B14" s="75">
        <v>0.221</v>
      </c>
      <c r="C14" s="75">
        <v>0.21299999999999999</v>
      </c>
      <c r="D14" s="75">
        <v>0.21299999999999999</v>
      </c>
      <c r="E14" s="75">
        <v>0.214</v>
      </c>
    </row>
    <row r="15" spans="1:5" x14ac:dyDescent="0.25">
      <c r="A15" s="10" t="s">
        <v>125</v>
      </c>
      <c r="B15" s="72">
        <v>333.16269840262692</v>
      </c>
      <c r="C15" s="72">
        <v>326.33082215650006</v>
      </c>
      <c r="D15" s="72">
        <v>324.64715068155738</v>
      </c>
      <c r="E15" s="72">
        <v>320.91739790034961</v>
      </c>
    </row>
    <row r="16" spans="1:5" x14ac:dyDescent="0.25">
      <c r="A16" s="10" t="s">
        <v>57</v>
      </c>
      <c r="B16" s="72">
        <v>0</v>
      </c>
      <c r="C16" s="72">
        <v>0</v>
      </c>
      <c r="D16" s="72">
        <v>0</v>
      </c>
      <c r="E16" s="72">
        <v>0</v>
      </c>
    </row>
    <row r="17" spans="1:5" x14ac:dyDescent="0.25">
      <c r="A17" s="12" t="s">
        <v>177</v>
      </c>
      <c r="B17" s="72">
        <v>0</v>
      </c>
      <c r="C17" s="72">
        <v>0</v>
      </c>
      <c r="D17" s="72">
        <v>0</v>
      </c>
      <c r="E17" s="72">
        <v>0</v>
      </c>
    </row>
    <row r="18" spans="1:5" x14ac:dyDescent="0.25">
      <c r="A18" s="15" t="s">
        <v>126</v>
      </c>
      <c r="B18" s="71">
        <v>42.214357896999999</v>
      </c>
      <c r="C18" s="71">
        <v>41.901255999999997</v>
      </c>
      <c r="D18" s="71">
        <v>39.853252000520186</v>
      </c>
      <c r="E18" s="71">
        <v>39.964968402010115</v>
      </c>
    </row>
    <row r="19" spans="1:5" x14ac:dyDescent="0.25">
      <c r="A19" s="16" t="s">
        <v>127</v>
      </c>
      <c r="B19" s="71">
        <v>0.36899999999999999</v>
      </c>
      <c r="C19" s="71">
        <v>4.3999999999999997E-2</v>
      </c>
      <c r="D19" s="71">
        <v>6.2E-2</v>
      </c>
      <c r="E19" s="71">
        <v>0.42799999999999999</v>
      </c>
    </row>
    <row r="20" spans="1:5" x14ac:dyDescent="0.25">
      <c r="A20" s="10" t="s">
        <v>128</v>
      </c>
      <c r="B20" s="72">
        <v>0.4426293430637</v>
      </c>
      <c r="C20" s="72">
        <v>0.38491192530299312</v>
      </c>
      <c r="D20" s="72">
        <v>0.44463584554995494</v>
      </c>
      <c r="E20" s="72">
        <v>0.43631620824002193</v>
      </c>
    </row>
    <row r="21" spans="1:5" s="6" customFormat="1" ht="9.75" customHeight="1" x14ac:dyDescent="0.25">
      <c r="A21" s="4"/>
      <c r="B21" s="5"/>
      <c r="C21" s="5"/>
      <c r="D21" s="5"/>
      <c r="E21" s="5"/>
    </row>
    <row r="22" spans="1:5" s="6" customFormat="1" ht="15.75" x14ac:dyDescent="0.25">
      <c r="A22" s="70"/>
      <c r="B22" s="5"/>
      <c r="C22" s="5"/>
      <c r="D22" s="5"/>
      <c r="E22" s="5"/>
    </row>
    <row r="23" spans="1:5" x14ac:dyDescent="0.25">
      <c r="A23" s="20" t="s">
        <v>58</v>
      </c>
      <c r="B23" s="2"/>
      <c r="C23" s="2"/>
      <c r="D23" s="2"/>
      <c r="E23" s="2"/>
    </row>
    <row r="24" spans="1:5" x14ac:dyDescent="0.25">
      <c r="A24" s="17" t="s">
        <v>129</v>
      </c>
      <c r="B24" s="82">
        <v>320.31773328200001</v>
      </c>
      <c r="C24" s="82">
        <v>313.46434722999999</v>
      </c>
      <c r="D24" s="82">
        <v>308.50631520412696</v>
      </c>
      <c r="E24" s="82">
        <v>304.16870158020157</v>
      </c>
    </row>
    <row r="25" spans="1:5" x14ac:dyDescent="0.25">
      <c r="A25" s="20" t="s">
        <v>59</v>
      </c>
      <c r="B25" s="2"/>
      <c r="C25" s="2"/>
      <c r="D25" s="2"/>
      <c r="E25" s="2"/>
    </row>
    <row r="26" spans="1:5" ht="3" customHeight="1" x14ac:dyDescent="0.25">
      <c r="A26" s="19"/>
      <c r="B26" s="2"/>
      <c r="C26" s="2"/>
      <c r="D26" s="2"/>
      <c r="E26" s="2"/>
    </row>
    <row r="27" spans="1:5" x14ac:dyDescent="0.25">
      <c r="A27" s="13" t="s">
        <v>60</v>
      </c>
      <c r="B27" s="12"/>
      <c r="C27" s="12"/>
      <c r="D27" s="12"/>
      <c r="E27" s="12"/>
    </row>
    <row r="28" spans="1:5" x14ac:dyDescent="0.25">
      <c r="A28" s="18" t="s">
        <v>105</v>
      </c>
      <c r="B28" s="21">
        <v>9.5566125769999996E-2</v>
      </c>
      <c r="C28" s="22">
        <v>0.11326853613</v>
      </c>
      <c r="D28" s="22">
        <v>0.16253342356000006</v>
      </c>
      <c r="E28" s="21">
        <v>0.42750737811999989</v>
      </c>
    </row>
    <row r="29" spans="1:5" x14ac:dyDescent="0.25">
      <c r="A29" s="18" t="s">
        <v>106</v>
      </c>
      <c r="B29" s="21">
        <v>0.64081718746000005</v>
      </c>
      <c r="C29" s="21">
        <v>0.62719887090999993</v>
      </c>
      <c r="D29" s="21">
        <v>0.71431172315179992</v>
      </c>
      <c r="E29" s="21">
        <v>0.70129716140701703</v>
      </c>
    </row>
    <row r="30" spans="1:5" x14ac:dyDescent="0.25">
      <c r="A30" s="18" t="s">
        <v>107</v>
      </c>
      <c r="B30" s="21">
        <v>319.58134996929999</v>
      </c>
      <c r="C30" s="21">
        <v>312.72387982370003</v>
      </c>
      <c r="D30" s="21">
        <v>307.62947005741518</v>
      </c>
      <c r="E30" s="21">
        <v>303.03989704067459</v>
      </c>
    </row>
    <row r="31" spans="1:5" x14ac:dyDescent="0.25">
      <c r="A31" s="13" t="s">
        <v>61</v>
      </c>
      <c r="B31" s="24"/>
      <c r="C31" s="24"/>
      <c r="D31" s="24"/>
      <c r="E31" s="24"/>
    </row>
    <row r="32" spans="1:5" x14ac:dyDescent="0.25">
      <c r="A32" s="18" t="s">
        <v>108</v>
      </c>
      <c r="B32" s="21">
        <v>320.174002476</v>
      </c>
      <c r="C32" s="21">
        <v>313.30313762399999</v>
      </c>
      <c r="D32" s="21">
        <v>308.33926331151957</v>
      </c>
      <c r="E32" s="21">
        <v>303.99852441075888</v>
      </c>
    </row>
    <row r="33" spans="1:5" x14ac:dyDescent="0.25">
      <c r="A33" s="18" t="s">
        <v>109</v>
      </c>
      <c r="B33" s="21">
        <v>0.14373080630000001</v>
      </c>
      <c r="C33" s="21">
        <v>0.16120960653999999</v>
      </c>
      <c r="D33" s="21">
        <v>0.16705189260629996</v>
      </c>
      <c r="E33" s="21">
        <v>0.17017716944110506</v>
      </c>
    </row>
    <row r="34" spans="1:5" x14ac:dyDescent="0.25">
      <c r="A34" s="18" t="s">
        <v>110</v>
      </c>
      <c r="B34" s="292">
        <v>0</v>
      </c>
      <c r="C34" s="292">
        <v>0</v>
      </c>
      <c r="D34" s="292">
        <v>0</v>
      </c>
      <c r="E34" s="292">
        <v>0</v>
      </c>
    </row>
    <row r="35" spans="1:5" x14ac:dyDescent="0.25">
      <c r="A35" s="18" t="s">
        <v>111</v>
      </c>
      <c r="B35" s="21">
        <v>0</v>
      </c>
      <c r="C35" s="21">
        <v>0</v>
      </c>
      <c r="D35" s="21">
        <v>0</v>
      </c>
      <c r="E35" s="21">
        <v>0</v>
      </c>
    </row>
    <row r="36" spans="1:5" x14ac:dyDescent="0.25">
      <c r="A36" s="13" t="s">
        <v>62</v>
      </c>
      <c r="B36" s="24"/>
      <c r="C36" s="24"/>
      <c r="D36" s="24"/>
      <c r="E36" s="24"/>
    </row>
    <row r="37" spans="1:5" ht="30" x14ac:dyDescent="0.25">
      <c r="A37" s="18" t="s">
        <v>130</v>
      </c>
      <c r="B37" s="21">
        <v>230.21378676090001</v>
      </c>
      <c r="C37" s="21">
        <v>224.5619036546</v>
      </c>
      <c r="D37" s="21">
        <v>218.82373999466864</v>
      </c>
      <c r="E37" s="21">
        <v>214.59990365245966</v>
      </c>
    </row>
    <row r="38" spans="1:5" ht="30" x14ac:dyDescent="0.25">
      <c r="A38" s="18" t="s">
        <v>112</v>
      </c>
      <c r="B38" s="21">
        <v>40.614592984040002</v>
      </c>
      <c r="C38" s="21">
        <v>39.599474407469998</v>
      </c>
      <c r="D38" s="21">
        <v>40.150532837756913</v>
      </c>
      <c r="E38" s="21">
        <v>40.113971633011829</v>
      </c>
    </row>
    <row r="39" spans="1:5" x14ac:dyDescent="0.25">
      <c r="A39" s="18" t="s">
        <v>113</v>
      </c>
      <c r="B39" s="21">
        <v>49.489353537</v>
      </c>
      <c r="C39" s="21">
        <v>49.302969167000001</v>
      </c>
      <c r="D39" s="21">
        <v>49.532042371700001</v>
      </c>
      <c r="E39" s="21">
        <v>49.454826294729948</v>
      </c>
    </row>
    <row r="40" spans="1:5" x14ac:dyDescent="0.25">
      <c r="A40" s="13" t="s">
        <v>63</v>
      </c>
      <c r="B40" s="23">
        <v>320.31773328193998</v>
      </c>
      <c r="C40" s="23">
        <v>313.46434722907003</v>
      </c>
      <c r="D40" s="23">
        <v>308.50631520412554</v>
      </c>
      <c r="E40" s="23">
        <v>304.16870158020146</v>
      </c>
    </row>
    <row r="41" spans="1:5" x14ac:dyDescent="0.25">
      <c r="A41" s="10" t="s">
        <v>131</v>
      </c>
      <c r="B41" s="80">
        <v>0.12610048107277178</v>
      </c>
      <c r="C41" s="80">
        <v>0.12582701806614002</v>
      </c>
      <c r="D41" s="80">
        <v>0.14706843579863038</v>
      </c>
      <c r="E41" s="84">
        <v>0.13549394218190916</v>
      </c>
    </row>
    <row r="42" spans="1:5" ht="30" x14ac:dyDescent="0.25">
      <c r="A42" s="12" t="s">
        <v>132</v>
      </c>
      <c r="B42" s="76">
        <v>0.42259343013278833</v>
      </c>
      <c r="C42" s="76">
        <v>0.4474574057606775</v>
      </c>
      <c r="D42" s="76">
        <v>0.4732217108956302</v>
      </c>
      <c r="E42" s="76">
        <v>0.51937300427455024</v>
      </c>
    </row>
    <row r="45" spans="1:5" x14ac:dyDescent="0.25">
      <c r="E45" s="94" t="s">
        <v>221</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3:N130"/>
  <sheetViews>
    <sheetView zoomScale="85" zoomScaleNormal="85" zoomScaleSheetLayoutView="40" workbookViewId="0">
      <selection activeCell="M37" activeCellId="1" sqref="M15 M37"/>
    </sheetView>
  </sheetViews>
  <sheetFormatPr defaultColWidth="9.140625" defaultRowHeight="15" x14ac:dyDescent="0.25"/>
  <cols>
    <col min="1" max="1" width="57.140625" style="3" customWidth="1"/>
    <col min="2" max="11" width="10.7109375" style="3" customWidth="1"/>
    <col min="12" max="12" width="9.140625" style="3"/>
    <col min="13" max="13" width="8.85546875" style="3" customWidth="1"/>
    <col min="14" max="16384" width="9.140625" style="3"/>
  </cols>
  <sheetData>
    <row r="3" spans="1:11" ht="12" customHeight="1" x14ac:dyDescent="0.25"/>
    <row r="4" spans="1:11" ht="36" x14ac:dyDescent="0.25">
      <c r="A4" s="88" t="s">
        <v>103</v>
      </c>
      <c r="B4" s="7"/>
      <c r="C4" s="7"/>
      <c r="D4" s="7"/>
      <c r="E4" s="7"/>
      <c r="F4" s="7"/>
      <c r="G4" s="7"/>
      <c r="H4" s="7"/>
      <c r="I4" s="7"/>
      <c r="J4" s="7"/>
      <c r="K4" s="7"/>
    </row>
    <row r="5" spans="1:11" ht="4.5" customHeight="1" x14ac:dyDescent="0.25">
      <c r="A5" s="416"/>
      <c r="B5" s="416"/>
      <c r="C5" s="416"/>
      <c r="D5" s="416"/>
      <c r="E5" s="416"/>
      <c r="F5" s="416"/>
      <c r="G5" s="416"/>
      <c r="H5" s="416"/>
      <c r="I5" s="416"/>
      <c r="J5" s="416"/>
      <c r="K5" s="416"/>
    </row>
    <row r="6" spans="1:11" ht="5.25" customHeight="1" x14ac:dyDescent="0.25">
      <c r="A6" s="25"/>
      <c r="B6" s="25"/>
      <c r="C6" s="162"/>
      <c r="D6" s="162"/>
      <c r="E6" s="162"/>
      <c r="F6" s="25"/>
      <c r="G6" s="25"/>
      <c r="H6" s="25"/>
      <c r="I6" s="25"/>
      <c r="J6" s="25"/>
      <c r="K6" s="25"/>
    </row>
    <row r="7" spans="1:11" x14ac:dyDescent="0.25">
      <c r="A7" s="30" t="s">
        <v>64</v>
      </c>
      <c r="B7" s="29"/>
      <c r="C7" s="29"/>
      <c r="D7" s="29"/>
      <c r="E7" s="29"/>
      <c r="F7" s="29"/>
      <c r="G7" s="29"/>
      <c r="H7" s="29" t="s">
        <v>1605</v>
      </c>
      <c r="I7" s="29" t="s">
        <v>1606</v>
      </c>
      <c r="J7" s="29" t="s">
        <v>1607</v>
      </c>
      <c r="K7" s="29" t="s">
        <v>1608</v>
      </c>
    </row>
    <row r="8" spans="1:11" x14ac:dyDescent="0.25">
      <c r="A8" s="27" t="s">
        <v>133</v>
      </c>
      <c r="B8" s="6"/>
      <c r="C8" s="6"/>
      <c r="D8" s="6"/>
      <c r="E8" s="6"/>
      <c r="F8" s="6"/>
      <c r="G8" s="6"/>
      <c r="H8" s="77">
        <v>305.58165666811192</v>
      </c>
      <c r="I8" s="77">
        <v>300.23909312085181</v>
      </c>
      <c r="J8" s="77">
        <v>305.2</v>
      </c>
      <c r="K8" s="77">
        <v>302.00061017051382</v>
      </c>
    </row>
    <row r="9" spans="1:11" x14ac:dyDescent="0.25">
      <c r="A9" s="27" t="s">
        <v>134</v>
      </c>
      <c r="B9" s="6"/>
      <c r="C9" s="6"/>
      <c r="D9" s="6"/>
      <c r="E9" s="6"/>
      <c r="F9" s="6"/>
      <c r="G9" s="6"/>
      <c r="H9" s="77">
        <v>0</v>
      </c>
      <c r="I9" s="77">
        <v>0</v>
      </c>
      <c r="J9" s="77">
        <v>0</v>
      </c>
      <c r="K9" s="77">
        <v>0</v>
      </c>
    </row>
    <row r="10" spans="1:11" x14ac:dyDescent="0.25">
      <c r="A10" s="27" t="s">
        <v>65</v>
      </c>
      <c r="B10" s="6"/>
      <c r="C10" s="6"/>
      <c r="D10" s="6"/>
      <c r="E10" s="6"/>
      <c r="F10" s="6"/>
      <c r="G10" s="6"/>
      <c r="H10" s="77">
        <v>17.176799977621751</v>
      </c>
      <c r="I10" s="77">
        <v>16.739093120851823</v>
      </c>
      <c r="J10" s="77">
        <v>15.9</v>
      </c>
      <c r="K10" s="77">
        <v>17.600610170513853</v>
      </c>
    </row>
    <row r="11" spans="1:11" x14ac:dyDescent="0.25">
      <c r="A11" s="27" t="s">
        <v>66</v>
      </c>
      <c r="B11" s="27" t="s">
        <v>10</v>
      </c>
      <c r="C11" s="27"/>
      <c r="D11" s="27"/>
      <c r="E11" s="27"/>
      <c r="F11" s="27"/>
      <c r="G11" s="27"/>
      <c r="H11" s="78">
        <v>5.9557865102961245E-2</v>
      </c>
      <c r="I11" s="78">
        <v>5.7863141138237102E-2</v>
      </c>
      <c r="J11" s="78">
        <v>5.6000000000000001E-2</v>
      </c>
      <c r="K11" s="78">
        <v>6.3168969381255005E-2</v>
      </c>
    </row>
    <row r="12" spans="1:11" x14ac:dyDescent="0.25">
      <c r="A12" s="31"/>
      <c r="B12" s="32" t="s">
        <v>135</v>
      </c>
      <c r="C12" s="32"/>
      <c r="D12" s="32"/>
      <c r="E12" s="32"/>
      <c r="F12" s="32"/>
      <c r="G12" s="32"/>
      <c r="H12" s="79">
        <v>0.08</v>
      </c>
      <c r="I12" s="79">
        <v>0.08</v>
      </c>
      <c r="J12" s="79">
        <v>0.08</v>
      </c>
      <c r="K12" s="79">
        <v>0.08</v>
      </c>
    </row>
    <row r="13" spans="1:11" x14ac:dyDescent="0.25">
      <c r="A13" s="27" t="s">
        <v>67</v>
      </c>
      <c r="B13" s="6"/>
      <c r="C13" s="6"/>
      <c r="D13" s="6"/>
      <c r="E13" s="6"/>
      <c r="F13" s="6"/>
      <c r="G13" s="6"/>
      <c r="H13" s="77">
        <v>288.40485669049019</v>
      </c>
      <c r="I13" s="77">
        <v>283.5</v>
      </c>
      <c r="J13" s="77">
        <v>289.3</v>
      </c>
      <c r="K13" s="77">
        <v>284.39999999999998</v>
      </c>
    </row>
    <row r="14" spans="1:11" x14ac:dyDescent="0.25">
      <c r="A14" s="6"/>
      <c r="B14" s="27" t="s">
        <v>68</v>
      </c>
      <c r="C14" s="27"/>
      <c r="D14" s="27"/>
      <c r="E14" s="27"/>
      <c r="F14" s="27"/>
      <c r="G14" s="27"/>
      <c r="H14" s="81">
        <v>0</v>
      </c>
      <c r="I14" s="81">
        <v>0</v>
      </c>
      <c r="J14" s="81">
        <v>0</v>
      </c>
      <c r="K14" s="81">
        <v>0</v>
      </c>
    </row>
    <row r="15" spans="1:11" x14ac:dyDescent="0.25">
      <c r="A15" s="27" t="s">
        <v>148</v>
      </c>
      <c r="B15" s="6"/>
      <c r="C15" s="6"/>
      <c r="D15" s="6"/>
      <c r="E15" s="6"/>
      <c r="F15" s="6"/>
      <c r="G15" s="6"/>
      <c r="H15" s="77">
        <v>0</v>
      </c>
      <c r="I15" s="77">
        <v>0</v>
      </c>
      <c r="J15" s="77">
        <v>0</v>
      </c>
      <c r="K15" s="77">
        <v>0</v>
      </c>
    </row>
    <row r="16" spans="1:11" x14ac:dyDescent="0.25">
      <c r="A16" s="27" t="s">
        <v>149</v>
      </c>
      <c r="B16" s="6"/>
      <c r="C16" s="6"/>
      <c r="D16" s="6"/>
      <c r="E16" s="6"/>
      <c r="F16" s="6"/>
      <c r="G16" s="6"/>
      <c r="H16" s="77">
        <v>0</v>
      </c>
      <c r="I16" s="77">
        <v>0</v>
      </c>
      <c r="J16" s="77">
        <v>0</v>
      </c>
      <c r="K16" s="77">
        <v>1.8948399999999999</v>
      </c>
    </row>
    <row r="17" spans="1:11" x14ac:dyDescent="0.25">
      <c r="A17" s="99" t="s">
        <v>69</v>
      </c>
      <c r="B17" s="100"/>
      <c r="C17" s="100"/>
      <c r="D17" s="100"/>
      <c r="E17" s="100"/>
      <c r="F17" s="6"/>
      <c r="G17" s="6"/>
      <c r="H17" s="77">
        <v>0</v>
      </c>
      <c r="I17" s="77">
        <v>0</v>
      </c>
      <c r="J17" s="77">
        <v>0</v>
      </c>
      <c r="K17" s="77">
        <v>0</v>
      </c>
    </row>
    <row r="18" spans="1:11" x14ac:dyDescent="0.25">
      <c r="A18" s="99" t="s">
        <v>136</v>
      </c>
      <c r="B18" s="100"/>
      <c r="C18" s="100"/>
      <c r="D18" s="100"/>
      <c r="E18" s="100"/>
      <c r="F18" s="85"/>
      <c r="G18" s="85"/>
      <c r="H18" s="129">
        <v>0</v>
      </c>
      <c r="I18" s="129">
        <v>0</v>
      </c>
      <c r="J18" s="129">
        <v>0</v>
      </c>
      <c r="K18" s="129">
        <v>0</v>
      </c>
    </row>
    <row r="19" spans="1:11" x14ac:dyDescent="0.25">
      <c r="A19" s="99" t="s">
        <v>226</v>
      </c>
      <c r="B19" s="100"/>
      <c r="C19" s="100"/>
      <c r="D19" s="100"/>
      <c r="E19" s="100"/>
      <c r="F19" s="85"/>
      <c r="G19" s="85"/>
      <c r="H19" s="129">
        <v>14.06079997762175</v>
      </c>
      <c r="I19" s="129">
        <v>14.580959920708539</v>
      </c>
      <c r="J19" s="129">
        <v>13.1</v>
      </c>
      <c r="K19" s="129">
        <v>14.8228082468337</v>
      </c>
    </row>
    <row r="20" spans="1:11" x14ac:dyDescent="0.25">
      <c r="A20" s="99" t="s">
        <v>412</v>
      </c>
      <c r="B20" s="100"/>
      <c r="C20" s="100"/>
      <c r="D20" s="100"/>
      <c r="E20" s="100"/>
      <c r="F20" s="85"/>
      <c r="G20" s="85"/>
      <c r="H20" s="129">
        <v>16.91379997762175</v>
      </c>
      <c r="I20" s="129">
        <v>16.475799920708539</v>
      </c>
      <c r="J20" s="129">
        <v>15</v>
      </c>
      <c r="K20" s="129">
        <v>16.717648246833701</v>
      </c>
    </row>
    <row r="21" spans="1:11" x14ac:dyDescent="0.25">
      <c r="A21" s="101"/>
      <c r="B21" s="100"/>
      <c r="C21" s="100"/>
      <c r="D21" s="100"/>
      <c r="E21" s="100"/>
      <c r="F21" s="85"/>
      <c r="G21" s="85"/>
      <c r="H21" s="129"/>
      <c r="I21" s="129"/>
      <c r="J21" s="129"/>
      <c r="K21" s="129"/>
    </row>
    <row r="22" spans="1:11" x14ac:dyDescent="0.25">
      <c r="A22" s="102" t="s">
        <v>240</v>
      </c>
      <c r="B22" s="103"/>
      <c r="C22" s="103"/>
      <c r="D22" s="103"/>
      <c r="E22" s="103"/>
      <c r="F22" s="86"/>
      <c r="G22" s="86"/>
      <c r="H22" s="283">
        <v>0.38656959274386932</v>
      </c>
      <c r="I22" s="283">
        <v>0.41191400159342545</v>
      </c>
      <c r="J22" s="283">
        <v>0.44</v>
      </c>
      <c r="K22" s="283">
        <v>0.29907513382986323</v>
      </c>
    </row>
    <row r="23" spans="1:11" ht="7.5" customHeight="1" x14ac:dyDescent="0.25"/>
    <row r="24" spans="1:11" ht="18" x14ac:dyDescent="0.25">
      <c r="A24" s="7" t="s">
        <v>101</v>
      </c>
      <c r="B24" s="7"/>
      <c r="C24" s="7"/>
      <c r="D24" s="7"/>
      <c r="E24" s="7"/>
      <c r="F24" s="7"/>
      <c r="G24" s="7"/>
      <c r="H24" s="7"/>
      <c r="I24" s="7"/>
      <c r="J24" s="7"/>
      <c r="K24" s="7"/>
    </row>
    <row r="25" spans="1:11" ht="5.25" customHeight="1" x14ac:dyDescent="0.25">
      <c r="A25" s="25"/>
      <c r="B25" s="25"/>
      <c r="C25" s="162"/>
      <c r="D25" s="162"/>
      <c r="E25" s="162"/>
      <c r="F25" s="25"/>
      <c r="G25" s="25"/>
      <c r="H25" s="25"/>
      <c r="I25" s="25"/>
      <c r="J25" s="25"/>
      <c r="K25" s="25"/>
    </row>
    <row r="26" spans="1:11" x14ac:dyDescent="0.25">
      <c r="A26" s="30" t="s">
        <v>64</v>
      </c>
      <c r="B26" s="29"/>
      <c r="C26" s="29"/>
      <c r="D26" s="29"/>
      <c r="E26" s="29"/>
      <c r="F26" s="29"/>
      <c r="G26" s="29"/>
      <c r="H26" s="29" t="str">
        <f>+H7</f>
        <v>Q4 2018</v>
      </c>
      <c r="I26" s="29" t="str">
        <f>I7</f>
        <v>Q3 2018</v>
      </c>
      <c r="J26" s="29" t="str">
        <f>J7</f>
        <v>Q2 2018</v>
      </c>
      <c r="K26" s="29" t="str">
        <f>K7</f>
        <v>Q1 2018</v>
      </c>
    </row>
    <row r="27" spans="1:11" x14ac:dyDescent="0.25">
      <c r="A27" s="27" t="s">
        <v>67</v>
      </c>
      <c r="B27" s="6"/>
      <c r="C27" s="6"/>
      <c r="D27" s="6"/>
      <c r="E27" s="6"/>
      <c r="F27" s="6"/>
      <c r="G27" s="6"/>
      <c r="H27" s="163">
        <v>288.40485669049019</v>
      </c>
      <c r="I27" s="163">
        <v>283.5</v>
      </c>
      <c r="J27" s="163">
        <v>289.3</v>
      </c>
      <c r="K27" s="163">
        <v>284.39999999999998</v>
      </c>
    </row>
    <row r="28" spans="1:11" x14ac:dyDescent="0.25">
      <c r="A28" s="27" t="s">
        <v>137</v>
      </c>
      <c r="B28" s="6"/>
      <c r="C28" s="6"/>
      <c r="D28" s="6"/>
      <c r="E28" s="6"/>
      <c r="F28" s="6"/>
      <c r="G28" s="6"/>
      <c r="H28" s="163">
        <v>292.54132397559994</v>
      </c>
      <c r="I28" s="163">
        <v>288</v>
      </c>
      <c r="J28" s="163">
        <v>294.10000000000002</v>
      </c>
      <c r="K28" s="163">
        <v>289.8</v>
      </c>
    </row>
    <row r="29" spans="1:11" x14ac:dyDescent="0.25">
      <c r="A29" s="99" t="s">
        <v>70</v>
      </c>
      <c r="B29" s="99" t="s">
        <v>71</v>
      </c>
      <c r="C29" s="99"/>
      <c r="D29" s="99"/>
      <c r="E29" s="99"/>
      <c r="F29" s="99"/>
      <c r="G29" s="99"/>
      <c r="H29" s="130">
        <v>0</v>
      </c>
      <c r="I29" s="130"/>
      <c r="J29" s="130"/>
      <c r="K29" s="130"/>
    </row>
    <row r="30" spans="1:11" x14ac:dyDescent="0.25">
      <c r="A30" s="100"/>
      <c r="B30" s="99" t="s">
        <v>147</v>
      </c>
      <c r="C30" s="99"/>
      <c r="D30" s="99"/>
      <c r="E30" s="99"/>
      <c r="F30" s="99"/>
      <c r="G30" s="99"/>
      <c r="H30" s="131">
        <v>50.32313855047294</v>
      </c>
      <c r="I30" s="131">
        <v>50.2</v>
      </c>
      <c r="J30" s="131">
        <v>46.1</v>
      </c>
      <c r="K30" s="131">
        <v>32.5</v>
      </c>
    </row>
    <row r="31" spans="1:11" x14ac:dyDescent="0.25">
      <c r="A31" s="100"/>
      <c r="B31" s="99" t="s">
        <v>146</v>
      </c>
      <c r="C31" s="99"/>
      <c r="D31" s="99"/>
      <c r="E31" s="99"/>
      <c r="F31" s="99"/>
      <c r="G31" s="99"/>
      <c r="H31" s="132"/>
      <c r="I31" s="132"/>
      <c r="J31" s="132"/>
      <c r="K31" s="132"/>
    </row>
    <row r="32" spans="1:11" x14ac:dyDescent="0.25">
      <c r="A32" s="100"/>
      <c r="B32" s="99" t="s">
        <v>230</v>
      </c>
      <c r="C32" s="99"/>
      <c r="D32" s="99"/>
      <c r="E32" s="99"/>
      <c r="F32" s="99"/>
      <c r="G32" s="99"/>
      <c r="H32" s="132">
        <v>37.672011854967025</v>
      </c>
      <c r="I32" s="132">
        <v>36.700000000000003</v>
      </c>
      <c r="J32" s="132">
        <v>31.2</v>
      </c>
      <c r="K32" s="132">
        <v>29.7</v>
      </c>
    </row>
    <row r="33" spans="1:11" x14ac:dyDescent="0.25">
      <c r="A33" s="100"/>
      <c r="B33" s="99" t="s">
        <v>231</v>
      </c>
      <c r="C33" s="99"/>
      <c r="D33" s="99"/>
      <c r="E33" s="99"/>
      <c r="F33" s="99"/>
      <c r="G33" s="99"/>
      <c r="H33" s="132">
        <v>40.799541509925746</v>
      </c>
      <c r="I33" s="132">
        <v>47.8</v>
      </c>
      <c r="J33" s="132">
        <v>49.7</v>
      </c>
      <c r="K33" s="132">
        <v>52.9</v>
      </c>
    </row>
    <row r="34" spans="1:11" x14ac:dyDescent="0.25">
      <c r="A34" s="100"/>
      <c r="B34" s="99" t="s">
        <v>232</v>
      </c>
      <c r="C34" s="99"/>
      <c r="D34" s="99"/>
      <c r="E34" s="99"/>
      <c r="F34" s="99"/>
      <c r="G34" s="99"/>
      <c r="H34" s="132">
        <v>30.815883592361637</v>
      </c>
      <c r="I34" s="132">
        <v>29.7</v>
      </c>
      <c r="J34" s="132">
        <v>30</v>
      </c>
      <c r="K34" s="132">
        <v>27</v>
      </c>
    </row>
    <row r="35" spans="1:11" x14ac:dyDescent="0.25">
      <c r="A35" s="100"/>
      <c r="B35" s="99" t="s">
        <v>233</v>
      </c>
      <c r="C35" s="99"/>
      <c r="D35" s="99"/>
      <c r="E35" s="99"/>
      <c r="F35" s="99"/>
      <c r="G35" s="99"/>
      <c r="H35" s="132">
        <v>14.482412148152296</v>
      </c>
      <c r="I35" s="132">
        <v>11</v>
      </c>
      <c r="J35" s="132">
        <v>16.3</v>
      </c>
      <c r="K35" s="132">
        <v>28.2</v>
      </c>
    </row>
    <row r="36" spans="1:11" x14ac:dyDescent="0.25">
      <c r="A36" s="100"/>
      <c r="B36" s="99" t="s">
        <v>72</v>
      </c>
      <c r="C36" s="99"/>
      <c r="D36" s="99"/>
      <c r="E36" s="99"/>
      <c r="F36" s="99"/>
      <c r="G36" s="99"/>
      <c r="H36" s="131">
        <v>19.808610688788644</v>
      </c>
      <c r="I36" s="131">
        <v>18.7</v>
      </c>
      <c r="J36" s="131">
        <v>24.8</v>
      </c>
      <c r="K36" s="131">
        <v>24.4</v>
      </c>
    </row>
    <row r="37" spans="1:11" x14ac:dyDescent="0.25">
      <c r="A37" s="100"/>
      <c r="B37" s="99" t="s">
        <v>73</v>
      </c>
      <c r="C37" s="99"/>
      <c r="D37" s="99"/>
      <c r="E37" s="99"/>
      <c r="F37" s="99"/>
      <c r="G37" s="99"/>
      <c r="H37" s="131">
        <v>16.79190471131507</v>
      </c>
      <c r="I37" s="131">
        <v>17.600000000000001</v>
      </c>
      <c r="J37" s="131">
        <v>18.600000000000001</v>
      </c>
      <c r="K37" s="131">
        <v>19</v>
      </c>
    </row>
    <row r="38" spans="1:11" x14ac:dyDescent="0.25">
      <c r="A38" s="100"/>
      <c r="B38" s="99" t="s">
        <v>74</v>
      </c>
      <c r="C38" s="99"/>
      <c r="D38" s="99"/>
      <c r="E38" s="99"/>
      <c r="F38" s="99"/>
      <c r="G38" s="99"/>
      <c r="H38" s="131">
        <v>81.847820919616581</v>
      </c>
      <c r="I38" s="131">
        <v>76.400000000000006</v>
      </c>
      <c r="J38" s="131">
        <v>77.3</v>
      </c>
      <c r="K38" s="131">
        <v>76</v>
      </c>
    </row>
    <row r="39" spans="1:11" x14ac:dyDescent="0.25">
      <c r="A39" s="99" t="s">
        <v>75</v>
      </c>
      <c r="B39" s="99" t="s">
        <v>228</v>
      </c>
      <c r="C39" s="99"/>
      <c r="D39" s="99"/>
      <c r="E39" s="99"/>
      <c r="F39" s="99"/>
      <c r="G39" s="99"/>
      <c r="H39" s="133">
        <v>0.49091989941044839</v>
      </c>
      <c r="I39" s="133">
        <v>0.47799999999999998</v>
      </c>
      <c r="J39" s="133">
        <v>0.48199999999999998</v>
      </c>
      <c r="K39" s="133">
        <v>0.45700000000000002</v>
      </c>
    </row>
    <row r="40" spans="1:11" x14ac:dyDescent="0.25">
      <c r="A40" s="100"/>
      <c r="B40" s="99" t="s">
        <v>229</v>
      </c>
      <c r="C40" s="99"/>
      <c r="D40" s="99"/>
      <c r="E40" s="99"/>
      <c r="F40" s="99"/>
      <c r="G40" s="99"/>
      <c r="H40" s="133">
        <v>0.50908010058955155</v>
      </c>
      <c r="I40" s="133">
        <v>0.52200000000000002</v>
      </c>
      <c r="J40" s="133">
        <v>0.51800000000000002</v>
      </c>
      <c r="K40" s="133">
        <v>0.54300000000000004</v>
      </c>
    </row>
    <row r="41" spans="1:11" x14ac:dyDescent="0.25">
      <c r="A41" s="100"/>
      <c r="B41" s="99" t="s">
        <v>76</v>
      </c>
      <c r="C41" s="99"/>
      <c r="D41" s="99"/>
      <c r="E41" s="99"/>
      <c r="F41" s="99"/>
      <c r="G41" s="99"/>
      <c r="H41" s="134">
        <v>0</v>
      </c>
      <c r="I41" s="134">
        <v>0</v>
      </c>
      <c r="J41" s="134">
        <v>0</v>
      </c>
      <c r="K41" s="134">
        <v>0</v>
      </c>
    </row>
    <row r="42" spans="1:11" x14ac:dyDescent="0.25">
      <c r="A42" s="99" t="s">
        <v>77</v>
      </c>
      <c r="B42" s="99" t="s">
        <v>138</v>
      </c>
      <c r="C42" s="99"/>
      <c r="D42" s="99"/>
      <c r="E42" s="99"/>
      <c r="F42" s="99"/>
      <c r="G42" s="99"/>
      <c r="H42" s="133">
        <v>0.82920539419801587</v>
      </c>
      <c r="I42" s="133">
        <v>0.84599999999999997</v>
      </c>
      <c r="J42" s="133">
        <v>0.84699999999999998</v>
      </c>
      <c r="K42" s="133">
        <v>0.84699999999999998</v>
      </c>
    </row>
    <row r="43" spans="1:11" x14ac:dyDescent="0.25">
      <c r="A43" s="100"/>
      <c r="B43" s="99" t="s">
        <v>139</v>
      </c>
      <c r="C43" s="99"/>
      <c r="D43" s="99"/>
      <c r="E43" s="99"/>
      <c r="F43" s="99"/>
      <c r="G43" s="99"/>
      <c r="H43" s="133">
        <v>0.1611084854698015</v>
      </c>
      <c r="I43" s="133">
        <v>0.14399999999999999</v>
      </c>
      <c r="J43" s="133">
        <v>0.14299999999999999</v>
      </c>
      <c r="K43" s="133">
        <v>0.14299999999999999</v>
      </c>
    </row>
    <row r="44" spans="1:11" x14ac:dyDescent="0.25">
      <c r="A44" s="100"/>
      <c r="B44" s="99" t="s">
        <v>78</v>
      </c>
      <c r="C44" s="99"/>
      <c r="D44" s="99"/>
      <c r="E44" s="99"/>
      <c r="F44" s="99"/>
      <c r="G44" s="99"/>
      <c r="H44" s="133">
        <v>9.6861203321827322E-3</v>
      </c>
      <c r="I44" s="133">
        <v>8.9999999999999993E-3</v>
      </c>
      <c r="J44" s="133">
        <v>0.01</v>
      </c>
      <c r="K44" s="133">
        <v>0.01</v>
      </c>
    </row>
    <row r="45" spans="1:11" x14ac:dyDescent="0.25">
      <c r="A45" s="99" t="s">
        <v>79</v>
      </c>
      <c r="B45" s="99" t="s">
        <v>80</v>
      </c>
      <c r="C45" s="99"/>
      <c r="D45" s="99"/>
      <c r="E45" s="99"/>
      <c r="F45" s="99"/>
      <c r="G45" s="99"/>
      <c r="H45" s="130">
        <v>273.93940628099904</v>
      </c>
      <c r="I45" s="130">
        <v>269.3</v>
      </c>
      <c r="J45" s="130">
        <v>275.5</v>
      </c>
      <c r="K45" s="130">
        <v>271.10000000000002</v>
      </c>
    </row>
    <row r="46" spans="1:11" x14ac:dyDescent="0.25">
      <c r="A46" s="100"/>
      <c r="B46" s="99" t="s">
        <v>81</v>
      </c>
      <c r="C46" s="99"/>
      <c r="D46" s="99"/>
      <c r="E46" s="99"/>
      <c r="F46" s="99"/>
      <c r="G46" s="99"/>
      <c r="H46" s="130">
        <v>18.601917694600793</v>
      </c>
      <c r="I46" s="130">
        <v>18.7</v>
      </c>
      <c r="J46" s="130">
        <v>18.600000000000001</v>
      </c>
      <c r="K46" s="130">
        <v>18.7</v>
      </c>
    </row>
    <row r="47" spans="1:11" x14ac:dyDescent="0.25">
      <c r="A47" s="100"/>
      <c r="B47" s="99" t="s">
        <v>82</v>
      </c>
      <c r="C47" s="99"/>
      <c r="D47" s="99"/>
      <c r="E47" s="99"/>
      <c r="F47" s="99"/>
      <c r="G47" s="99"/>
      <c r="H47" s="130">
        <v>0</v>
      </c>
      <c r="I47" s="130" t="s">
        <v>1610</v>
      </c>
      <c r="J47" s="130" t="s">
        <v>1610</v>
      </c>
      <c r="K47" s="130" t="s">
        <v>1610</v>
      </c>
    </row>
    <row r="48" spans="1:11" x14ac:dyDescent="0.25">
      <c r="A48" s="100"/>
      <c r="B48" s="99" t="s">
        <v>83</v>
      </c>
      <c r="C48" s="99"/>
      <c r="D48" s="99"/>
      <c r="E48" s="99"/>
      <c r="F48" s="99"/>
      <c r="G48" s="99"/>
      <c r="H48" s="135">
        <v>0</v>
      </c>
      <c r="I48" s="135" t="s">
        <v>1610</v>
      </c>
      <c r="J48" s="135" t="s">
        <v>1610</v>
      </c>
      <c r="K48" s="135" t="s">
        <v>1610</v>
      </c>
    </row>
    <row r="49" spans="1:11" x14ac:dyDescent="0.25">
      <c r="A49" s="100"/>
      <c r="B49" s="99" t="s">
        <v>84</v>
      </c>
      <c r="C49" s="99"/>
      <c r="D49" s="99"/>
      <c r="E49" s="99"/>
      <c r="F49" s="99"/>
      <c r="G49" s="99"/>
      <c r="H49" s="135">
        <v>0</v>
      </c>
      <c r="I49" s="135" t="s">
        <v>1610</v>
      </c>
      <c r="J49" s="135" t="s">
        <v>1610</v>
      </c>
      <c r="K49" s="135" t="s">
        <v>1610</v>
      </c>
    </row>
    <row r="50" spans="1:11" x14ac:dyDescent="0.25">
      <c r="A50" s="100"/>
      <c r="B50" s="99" t="s">
        <v>179</v>
      </c>
      <c r="C50" s="99"/>
      <c r="D50" s="99"/>
      <c r="E50" s="99"/>
      <c r="F50" s="99"/>
      <c r="G50" s="99"/>
      <c r="H50" s="135">
        <v>0</v>
      </c>
      <c r="I50" s="135" t="s">
        <v>1610</v>
      </c>
      <c r="J50" s="135" t="s">
        <v>1610</v>
      </c>
      <c r="K50" s="135" t="s">
        <v>1610</v>
      </c>
    </row>
    <row r="51" spans="1:11" x14ac:dyDescent="0.25">
      <c r="A51" s="100"/>
      <c r="B51" s="99" t="s">
        <v>9</v>
      </c>
      <c r="C51" s="99"/>
      <c r="D51" s="99"/>
      <c r="E51" s="99"/>
      <c r="F51" s="99"/>
      <c r="G51" s="99"/>
      <c r="H51" s="135">
        <v>0</v>
      </c>
      <c r="I51" s="135" t="s">
        <v>1610</v>
      </c>
      <c r="J51" s="135" t="s">
        <v>1610</v>
      </c>
      <c r="K51" s="135" t="s">
        <v>1610</v>
      </c>
    </row>
    <row r="52" spans="1:11" x14ac:dyDescent="0.25">
      <c r="A52" s="99" t="s">
        <v>85</v>
      </c>
      <c r="B52" s="100"/>
      <c r="C52" s="100"/>
      <c r="D52" s="100"/>
      <c r="E52" s="100"/>
      <c r="F52" s="100"/>
      <c r="G52" s="100"/>
      <c r="H52" s="83">
        <v>1</v>
      </c>
      <c r="I52" s="83">
        <v>1</v>
      </c>
      <c r="J52" s="83">
        <v>1</v>
      </c>
      <c r="K52" s="83">
        <v>1</v>
      </c>
    </row>
    <row r="53" spans="1:11" x14ac:dyDescent="0.25">
      <c r="A53" s="99" t="s">
        <v>86</v>
      </c>
      <c r="B53" s="100"/>
      <c r="C53" s="100"/>
      <c r="D53" s="100"/>
      <c r="E53" s="100"/>
      <c r="F53" s="100"/>
      <c r="G53" s="100"/>
      <c r="H53" s="83">
        <v>1</v>
      </c>
      <c r="I53" s="83">
        <v>1</v>
      </c>
      <c r="J53" s="83">
        <v>1</v>
      </c>
      <c r="K53" s="83">
        <v>1</v>
      </c>
    </row>
    <row r="54" spans="1:11" x14ac:dyDescent="0.25">
      <c r="A54" s="99" t="s">
        <v>87</v>
      </c>
      <c r="B54" s="100"/>
      <c r="C54" s="100"/>
      <c r="D54" s="100"/>
      <c r="E54" s="100"/>
      <c r="F54" s="100"/>
      <c r="G54" s="100"/>
      <c r="H54" s="83">
        <v>1</v>
      </c>
      <c r="I54" s="83">
        <v>1</v>
      </c>
      <c r="J54" s="83">
        <v>1</v>
      </c>
      <c r="K54" s="83">
        <v>1</v>
      </c>
    </row>
    <row r="55" spans="1:11" x14ac:dyDescent="0.25">
      <c r="A55" s="99" t="s">
        <v>88</v>
      </c>
      <c r="B55" s="99" t="s">
        <v>89</v>
      </c>
      <c r="C55" s="99"/>
      <c r="D55" s="99"/>
      <c r="E55" s="99"/>
      <c r="F55" s="99"/>
      <c r="G55" s="99"/>
      <c r="H55" s="36" t="s">
        <v>308</v>
      </c>
      <c r="I55" s="36" t="s">
        <v>308</v>
      </c>
      <c r="J55" s="36" t="s">
        <v>308</v>
      </c>
      <c r="K55" s="36" t="s">
        <v>308</v>
      </c>
    </row>
    <row r="56" spans="1:11" x14ac:dyDescent="0.25">
      <c r="A56" s="100"/>
      <c r="B56" s="99" t="s">
        <v>90</v>
      </c>
      <c r="C56" s="99"/>
      <c r="D56" s="99"/>
      <c r="E56" s="99"/>
      <c r="F56" s="99"/>
      <c r="G56" s="99"/>
      <c r="H56" s="36" t="s">
        <v>384</v>
      </c>
      <c r="I56" s="36" t="s">
        <v>384</v>
      </c>
      <c r="J56" s="36" t="s">
        <v>384</v>
      </c>
      <c r="K56" s="36" t="s">
        <v>384</v>
      </c>
    </row>
    <row r="57" spans="1:11" x14ac:dyDescent="0.25">
      <c r="A57" s="6"/>
      <c r="B57" s="27" t="s">
        <v>91</v>
      </c>
      <c r="C57" s="27"/>
      <c r="D57" s="27"/>
      <c r="E57" s="27"/>
      <c r="F57" s="27"/>
      <c r="G57" s="27"/>
      <c r="H57" s="36" t="s">
        <v>308</v>
      </c>
      <c r="I57" s="36" t="s">
        <v>308</v>
      </c>
      <c r="J57" s="36" t="s">
        <v>308</v>
      </c>
      <c r="K57" s="36" t="s">
        <v>308</v>
      </c>
    </row>
    <row r="58" spans="1:11" x14ac:dyDescent="0.25">
      <c r="A58" s="6"/>
      <c r="B58" s="27"/>
      <c r="C58" s="27"/>
      <c r="D58" s="27"/>
      <c r="E58" s="27"/>
      <c r="F58" s="27"/>
      <c r="G58" s="27"/>
      <c r="H58" s="36"/>
      <c r="I58" s="37"/>
      <c r="J58" s="37"/>
      <c r="K58" s="36"/>
    </row>
    <row r="59" spans="1:11" ht="18" x14ac:dyDescent="0.25">
      <c r="A59" s="429" t="s">
        <v>381</v>
      </c>
      <c r="B59" s="429"/>
      <c r="C59" s="429"/>
      <c r="D59" s="429"/>
      <c r="E59" s="429"/>
      <c r="F59" s="429"/>
      <c r="G59" s="272"/>
      <c r="H59" s="272"/>
      <c r="I59" s="272"/>
      <c r="J59" s="272"/>
      <c r="K59" s="272"/>
    </row>
    <row r="60" spans="1:11" ht="18" x14ac:dyDescent="0.25">
      <c r="A60" s="40"/>
      <c r="B60" s="40"/>
      <c r="C60" s="40"/>
      <c r="D60" s="40"/>
      <c r="E60" s="40"/>
      <c r="F60" s="40"/>
      <c r="G60" s="40"/>
      <c r="H60" s="40"/>
      <c r="I60" s="40"/>
      <c r="J60" s="40"/>
      <c r="K60" s="40"/>
    </row>
    <row r="61" spans="1:11" x14ac:dyDescent="0.25">
      <c r="A61" s="93" t="s">
        <v>382</v>
      </c>
      <c r="B61" s="46"/>
      <c r="C61" s="46"/>
      <c r="D61" s="46"/>
      <c r="E61" s="46"/>
      <c r="F61" s="46"/>
      <c r="G61" s="46"/>
      <c r="H61" s="46"/>
      <c r="I61" s="46"/>
      <c r="J61" s="46"/>
      <c r="K61" s="46"/>
    </row>
    <row r="62" spans="1:11" x14ac:dyDescent="0.25">
      <c r="A62" s="273" t="s">
        <v>383</v>
      </c>
      <c r="B62" s="274" t="s">
        <v>384</v>
      </c>
      <c r="C62" s="274" t="s">
        <v>385</v>
      </c>
      <c r="D62" s="274" t="s">
        <v>386</v>
      </c>
      <c r="E62" s="274" t="s">
        <v>387</v>
      </c>
      <c r="F62" s="274" t="s">
        <v>388</v>
      </c>
      <c r="G62" s="274" t="s">
        <v>389</v>
      </c>
      <c r="H62" s="274" t="s">
        <v>390</v>
      </c>
      <c r="I62" s="274" t="s">
        <v>391</v>
      </c>
      <c r="J62" s="274" t="s">
        <v>392</v>
      </c>
      <c r="K62" s="274" t="s">
        <v>393</v>
      </c>
    </row>
    <row r="63" spans="1:11" x14ac:dyDescent="0.25">
      <c r="A63" s="274" t="s">
        <v>394</v>
      </c>
      <c r="B63" s="293">
        <v>16.91379997762175</v>
      </c>
      <c r="C63" s="293">
        <v>0</v>
      </c>
      <c r="D63" s="293">
        <v>0</v>
      </c>
      <c r="E63" s="293">
        <v>0</v>
      </c>
      <c r="F63" s="293">
        <v>0</v>
      </c>
      <c r="G63" s="293">
        <v>0</v>
      </c>
      <c r="H63" s="293">
        <v>0</v>
      </c>
      <c r="I63" s="293">
        <v>0</v>
      </c>
      <c r="J63" s="293">
        <v>0</v>
      </c>
      <c r="K63" s="293">
        <v>0</v>
      </c>
    </row>
    <row r="64" spans="1:11" x14ac:dyDescent="0.25">
      <c r="A64" s="274" t="s">
        <v>395</v>
      </c>
      <c r="B64" s="293">
        <v>4.1900230476047069</v>
      </c>
      <c r="C64" s="293">
        <v>0</v>
      </c>
      <c r="D64" s="293">
        <v>0</v>
      </c>
      <c r="E64" s="293">
        <v>0</v>
      </c>
      <c r="F64" s="293">
        <v>0</v>
      </c>
      <c r="G64" s="293">
        <v>0</v>
      </c>
      <c r="H64" s="293">
        <v>0</v>
      </c>
      <c r="I64" s="293">
        <v>0</v>
      </c>
      <c r="J64" s="293">
        <v>0</v>
      </c>
      <c r="K64" s="293">
        <v>0</v>
      </c>
    </row>
    <row r="65" spans="1:11" s="38" customFormat="1" x14ac:dyDescent="0.25">
      <c r="A65" s="274" t="s">
        <v>396</v>
      </c>
      <c r="B65" s="293">
        <v>11.575822759405465</v>
      </c>
      <c r="C65" s="293">
        <v>0</v>
      </c>
      <c r="D65" s="293">
        <v>0</v>
      </c>
      <c r="E65" s="293">
        <v>0</v>
      </c>
      <c r="F65" s="293">
        <v>0</v>
      </c>
      <c r="G65" s="293">
        <v>0</v>
      </c>
      <c r="H65" s="293">
        <v>0</v>
      </c>
      <c r="I65" s="293">
        <v>0</v>
      </c>
      <c r="J65" s="293">
        <v>0</v>
      </c>
      <c r="K65" s="293">
        <v>0</v>
      </c>
    </row>
    <row r="66" spans="1:11" x14ac:dyDescent="0.25">
      <c r="A66" s="274" t="s">
        <v>397</v>
      </c>
      <c r="B66" s="293">
        <v>1.1479541706115779</v>
      </c>
      <c r="C66" s="293">
        <v>0</v>
      </c>
      <c r="D66" s="293">
        <v>0</v>
      </c>
      <c r="E66" s="293">
        <v>0</v>
      </c>
      <c r="F66" s="293">
        <v>0</v>
      </c>
      <c r="G66" s="293">
        <v>0</v>
      </c>
      <c r="H66" s="293">
        <v>0</v>
      </c>
      <c r="I66" s="293">
        <v>0</v>
      </c>
      <c r="J66" s="293">
        <v>0</v>
      </c>
      <c r="K66" s="293">
        <v>0</v>
      </c>
    </row>
    <row r="67" spans="1:11" x14ac:dyDescent="0.25">
      <c r="A67" s="274" t="s">
        <v>10</v>
      </c>
      <c r="B67" s="293">
        <v>16.91379997762175</v>
      </c>
      <c r="C67" s="293">
        <v>0</v>
      </c>
      <c r="D67" s="293">
        <v>0</v>
      </c>
      <c r="E67" s="293">
        <v>0</v>
      </c>
      <c r="F67" s="293">
        <v>0</v>
      </c>
      <c r="G67" s="293">
        <v>0</v>
      </c>
      <c r="H67" s="293">
        <v>0</v>
      </c>
      <c r="I67" s="293">
        <v>0</v>
      </c>
      <c r="J67" s="293">
        <v>0</v>
      </c>
      <c r="K67" s="293">
        <v>0</v>
      </c>
    </row>
    <row r="68" spans="1:11" x14ac:dyDescent="0.25">
      <c r="A68" s="46"/>
      <c r="B68" s="59"/>
      <c r="C68" s="59"/>
      <c r="D68" s="59"/>
      <c r="E68" s="59"/>
      <c r="F68" s="46"/>
      <c r="G68" s="46"/>
      <c r="H68" s="46"/>
      <c r="I68" s="46"/>
      <c r="J68" s="46"/>
      <c r="K68" s="46"/>
    </row>
    <row r="69" spans="1:11" x14ac:dyDescent="0.25">
      <c r="A69" s="93" t="s">
        <v>398</v>
      </c>
      <c r="B69" s="46"/>
      <c r="C69" s="46"/>
      <c r="D69" s="46"/>
      <c r="E69" s="46"/>
      <c r="F69" s="46"/>
      <c r="G69" s="46"/>
      <c r="H69" s="46"/>
      <c r="I69" s="46"/>
      <c r="J69" s="46"/>
      <c r="K69" s="46"/>
    </row>
    <row r="70" spans="1:11" x14ac:dyDescent="0.25">
      <c r="A70" s="273" t="s">
        <v>399</v>
      </c>
      <c r="B70" s="274" t="s">
        <v>384</v>
      </c>
      <c r="C70" s="274" t="s">
        <v>385</v>
      </c>
      <c r="D70" s="274" t="s">
        <v>386</v>
      </c>
      <c r="E70" s="274" t="s">
        <v>387</v>
      </c>
      <c r="F70" s="274" t="s">
        <v>388</v>
      </c>
      <c r="G70" s="274" t="s">
        <v>389</v>
      </c>
      <c r="H70" s="274" t="s">
        <v>390</v>
      </c>
      <c r="I70" s="274" t="s">
        <v>391</v>
      </c>
      <c r="J70" s="274" t="s">
        <v>392</v>
      </c>
      <c r="K70" s="274" t="s">
        <v>393</v>
      </c>
    </row>
    <row r="71" spans="1:11" x14ac:dyDescent="0.25">
      <c r="A71" s="274" t="s">
        <v>400</v>
      </c>
      <c r="B71" s="293">
        <v>0</v>
      </c>
      <c r="C71" s="293">
        <v>0</v>
      </c>
      <c r="D71" s="293">
        <v>0</v>
      </c>
      <c r="E71" s="293">
        <v>0</v>
      </c>
      <c r="F71" s="293">
        <v>0</v>
      </c>
      <c r="G71" s="293">
        <v>0</v>
      </c>
      <c r="H71" s="293">
        <v>0</v>
      </c>
      <c r="I71" s="293">
        <v>0</v>
      </c>
      <c r="J71" s="293">
        <v>0</v>
      </c>
      <c r="K71" s="293">
        <v>0</v>
      </c>
    </row>
    <row r="72" spans="1:11" x14ac:dyDescent="0.25">
      <c r="A72" s="274" t="s">
        <v>401</v>
      </c>
      <c r="B72" s="293">
        <v>0</v>
      </c>
      <c r="C72" s="293">
        <v>0</v>
      </c>
      <c r="D72" s="293">
        <v>0</v>
      </c>
      <c r="E72" s="293">
        <v>0</v>
      </c>
      <c r="F72" s="293">
        <v>0</v>
      </c>
      <c r="G72" s="293">
        <v>0</v>
      </c>
      <c r="H72" s="293">
        <v>0</v>
      </c>
      <c r="I72" s="293">
        <v>0</v>
      </c>
      <c r="J72" s="293">
        <v>0</v>
      </c>
      <c r="K72" s="293">
        <v>0</v>
      </c>
    </row>
    <row r="73" spans="1:11" x14ac:dyDescent="0.25">
      <c r="A73" s="274" t="s">
        <v>402</v>
      </c>
      <c r="B73" s="293">
        <v>16.913799977621743</v>
      </c>
      <c r="C73" s="293">
        <v>0</v>
      </c>
      <c r="D73" s="293">
        <v>0</v>
      </c>
      <c r="E73" s="293">
        <v>0</v>
      </c>
      <c r="F73" s="293">
        <v>0</v>
      </c>
      <c r="G73" s="293">
        <v>0</v>
      </c>
      <c r="H73" s="293">
        <v>0</v>
      </c>
      <c r="I73" s="293">
        <v>0</v>
      </c>
      <c r="J73" s="293">
        <v>0</v>
      </c>
      <c r="K73" s="293">
        <v>0</v>
      </c>
    </row>
    <row r="74" spans="1:11" x14ac:dyDescent="0.25">
      <c r="A74" s="275" t="s">
        <v>403</v>
      </c>
      <c r="B74" s="293">
        <v>0</v>
      </c>
      <c r="C74" s="293">
        <v>0</v>
      </c>
      <c r="D74" s="293">
        <v>0</v>
      </c>
      <c r="E74" s="293">
        <v>0</v>
      </c>
      <c r="F74" s="293">
        <v>0</v>
      </c>
      <c r="G74" s="293">
        <v>0</v>
      </c>
      <c r="H74" s="293">
        <v>0</v>
      </c>
      <c r="I74" s="293">
        <v>0</v>
      </c>
      <c r="J74" s="293">
        <v>0</v>
      </c>
      <c r="K74" s="293">
        <v>0</v>
      </c>
    </row>
    <row r="75" spans="1:11" x14ac:dyDescent="0.25">
      <c r="A75" s="275" t="s">
        <v>422</v>
      </c>
      <c r="B75" s="293">
        <v>0</v>
      </c>
      <c r="C75" s="293">
        <v>0</v>
      </c>
      <c r="D75" s="293">
        <v>0</v>
      </c>
      <c r="E75" s="293">
        <v>0</v>
      </c>
      <c r="F75" s="293">
        <v>0</v>
      </c>
      <c r="G75" s="293">
        <v>0</v>
      </c>
      <c r="H75" s="293">
        <v>0</v>
      </c>
      <c r="I75" s="293">
        <v>0</v>
      </c>
      <c r="J75" s="293">
        <v>0</v>
      </c>
      <c r="K75" s="293">
        <v>0</v>
      </c>
    </row>
    <row r="76" spans="1:11" x14ac:dyDescent="0.25">
      <c r="A76" s="274" t="s">
        <v>10</v>
      </c>
      <c r="B76" s="293">
        <v>16.913799977621743</v>
      </c>
      <c r="C76" s="293">
        <v>0</v>
      </c>
      <c r="D76" s="293">
        <v>0</v>
      </c>
      <c r="E76" s="293">
        <v>0</v>
      </c>
      <c r="F76" s="293">
        <v>0</v>
      </c>
      <c r="G76" s="293">
        <v>0</v>
      </c>
      <c r="H76" s="293">
        <v>0</v>
      </c>
      <c r="I76" s="293">
        <v>0</v>
      </c>
      <c r="J76" s="293">
        <v>0</v>
      </c>
      <c r="K76" s="293">
        <v>0</v>
      </c>
    </row>
    <row r="77" spans="1:11" x14ac:dyDescent="0.25">
      <c r="A77" s="45"/>
      <c r="B77" s="276"/>
      <c r="C77" s="276"/>
      <c r="D77" s="276"/>
      <c r="E77" s="276"/>
      <c r="F77" s="45"/>
      <c r="G77" s="45"/>
      <c r="H77" s="45"/>
      <c r="I77" s="45"/>
      <c r="J77" s="45"/>
      <c r="K77" s="45"/>
    </row>
    <row r="78" spans="1:11" x14ac:dyDescent="0.25">
      <c r="A78" s="93" t="s">
        <v>404</v>
      </c>
      <c r="B78" s="46"/>
      <c r="C78" s="46"/>
      <c r="D78" s="46"/>
      <c r="E78" s="46"/>
      <c r="F78" s="46"/>
      <c r="G78" s="46"/>
      <c r="H78" s="46"/>
      <c r="I78" s="46"/>
      <c r="J78" s="46"/>
      <c r="K78" s="46"/>
    </row>
    <row r="79" spans="1:11" x14ac:dyDescent="0.25">
      <c r="A79" s="273" t="s">
        <v>405</v>
      </c>
      <c r="B79" s="423" t="s">
        <v>395</v>
      </c>
      <c r="C79" s="430"/>
      <c r="D79" s="423" t="s">
        <v>396</v>
      </c>
      <c r="E79" s="424"/>
      <c r="F79" s="423" t="s">
        <v>397</v>
      </c>
      <c r="G79" s="424"/>
      <c r="H79" s="423" t="s">
        <v>10</v>
      </c>
      <c r="I79" s="424"/>
    </row>
    <row r="80" spans="1:11" x14ac:dyDescent="0.25">
      <c r="A80" s="274" t="s">
        <v>400</v>
      </c>
      <c r="B80" s="420">
        <v>0</v>
      </c>
      <c r="C80" s="421">
        <v>0</v>
      </c>
      <c r="D80" s="420">
        <v>0</v>
      </c>
      <c r="E80" s="421">
        <v>0</v>
      </c>
      <c r="F80" s="420">
        <v>0</v>
      </c>
      <c r="G80" s="421">
        <v>0</v>
      </c>
      <c r="H80" s="420">
        <v>0</v>
      </c>
      <c r="I80" s="422">
        <v>0</v>
      </c>
    </row>
    <row r="81" spans="1:11" x14ac:dyDescent="0.25">
      <c r="A81" s="274" t="s">
        <v>401</v>
      </c>
      <c r="B81" s="420">
        <v>0</v>
      </c>
      <c r="C81" s="421">
        <v>0</v>
      </c>
      <c r="D81" s="420">
        <v>0</v>
      </c>
      <c r="E81" s="421">
        <v>0</v>
      </c>
      <c r="F81" s="420">
        <v>0</v>
      </c>
      <c r="G81" s="421">
        <v>0</v>
      </c>
      <c r="H81" s="420">
        <v>0</v>
      </c>
      <c r="I81" s="422">
        <v>0</v>
      </c>
    </row>
    <row r="82" spans="1:11" x14ac:dyDescent="0.25">
      <c r="A82" s="274" t="s">
        <v>402</v>
      </c>
      <c r="B82" s="420">
        <v>4.1900230476047069</v>
      </c>
      <c r="C82" s="421">
        <v>0</v>
      </c>
      <c r="D82" s="420">
        <v>11.575822759405465</v>
      </c>
      <c r="E82" s="421">
        <v>0</v>
      </c>
      <c r="F82" s="420">
        <v>1.1479541706115779</v>
      </c>
      <c r="G82" s="421">
        <v>0</v>
      </c>
      <c r="H82" s="420">
        <v>16.91379997762175</v>
      </c>
      <c r="I82" s="422">
        <v>0</v>
      </c>
    </row>
    <row r="83" spans="1:11" x14ac:dyDescent="0.25">
      <c r="A83" s="275" t="s">
        <v>403</v>
      </c>
      <c r="B83" s="420">
        <v>0</v>
      </c>
      <c r="C83" s="421">
        <v>0</v>
      </c>
      <c r="D83" s="420">
        <v>0</v>
      </c>
      <c r="E83" s="421">
        <v>0</v>
      </c>
      <c r="F83" s="420">
        <v>0</v>
      </c>
      <c r="G83" s="421">
        <v>0</v>
      </c>
      <c r="H83" s="420">
        <v>0</v>
      </c>
      <c r="I83" s="422">
        <v>0</v>
      </c>
    </row>
    <row r="84" spans="1:11" x14ac:dyDescent="0.25">
      <c r="A84" s="275" t="s">
        <v>422</v>
      </c>
      <c r="B84" s="420">
        <v>0</v>
      </c>
      <c r="C84" s="422"/>
      <c r="D84" s="420">
        <v>0</v>
      </c>
      <c r="E84" s="422"/>
      <c r="F84" s="420">
        <v>0</v>
      </c>
      <c r="G84" s="422"/>
      <c r="H84" s="420">
        <v>0</v>
      </c>
      <c r="I84" s="422"/>
    </row>
    <row r="85" spans="1:11" x14ac:dyDescent="0.25">
      <c r="A85" s="274" t="s">
        <v>10</v>
      </c>
      <c r="B85" s="420">
        <v>4.1900230476047069</v>
      </c>
      <c r="C85" s="421">
        <v>0</v>
      </c>
      <c r="D85" s="420">
        <v>11.575822759405465</v>
      </c>
      <c r="E85" s="421">
        <v>0</v>
      </c>
      <c r="F85" s="420">
        <v>1.1479541706115779</v>
      </c>
      <c r="G85" s="421">
        <v>0</v>
      </c>
      <c r="H85" s="420">
        <v>16.91379997762175</v>
      </c>
      <c r="I85" s="422">
        <v>0</v>
      </c>
    </row>
    <row r="86" spans="1:11" x14ac:dyDescent="0.25">
      <c r="A86" s="45"/>
      <c r="B86" s="276"/>
      <c r="C86" s="276"/>
      <c r="D86" s="276"/>
      <c r="E86" s="276"/>
      <c r="F86" s="45"/>
      <c r="G86" s="45"/>
      <c r="H86" s="45"/>
      <c r="I86" s="45"/>
      <c r="J86" s="45"/>
      <c r="K86" s="45"/>
    </row>
    <row r="87" spans="1:11" x14ac:dyDescent="0.25">
      <c r="A87" s="93" t="s">
        <v>406</v>
      </c>
      <c r="B87" s="46"/>
      <c r="C87" s="46"/>
      <c r="D87" s="46"/>
      <c r="E87" s="46"/>
      <c r="F87" s="46"/>
      <c r="G87" s="46"/>
      <c r="H87" s="46"/>
      <c r="I87" s="46"/>
      <c r="J87" s="46"/>
      <c r="K87" s="46"/>
    </row>
    <row r="88" spans="1:11" x14ac:dyDescent="0.25">
      <c r="A88" s="427" t="s">
        <v>407</v>
      </c>
      <c r="B88" s="428"/>
      <c r="C88" s="428"/>
      <c r="D88" s="428"/>
      <c r="E88" s="428"/>
      <c r="F88" s="428"/>
      <c r="G88" s="277"/>
      <c r="H88" s="284">
        <v>0.26299999999997681</v>
      </c>
    </row>
    <row r="89" spans="1:11" x14ac:dyDescent="0.25">
      <c r="A89" s="278"/>
      <c r="B89" s="278"/>
      <c r="C89" s="278"/>
      <c r="D89" s="278"/>
      <c r="E89" s="278"/>
      <c r="F89" s="278"/>
      <c r="G89" s="278"/>
      <c r="H89" s="278"/>
    </row>
    <row r="90" spans="1:11" x14ac:dyDescent="0.25">
      <c r="A90" s="279" t="s">
        <v>408</v>
      </c>
      <c r="B90" s="280"/>
      <c r="C90" s="280"/>
      <c r="D90" s="280"/>
      <c r="E90" s="280"/>
      <c r="F90" s="98"/>
      <c r="G90" s="98"/>
      <c r="H90" s="98"/>
      <c r="I90" s="98"/>
      <c r="J90" s="98"/>
      <c r="K90" s="98"/>
    </row>
    <row r="91" spans="1:11" x14ac:dyDescent="0.25">
      <c r="A91" s="275" t="s">
        <v>409</v>
      </c>
      <c r="B91" s="281">
        <v>29.728084025000001</v>
      </c>
      <c r="C91" s="282"/>
      <c r="D91" s="282"/>
      <c r="E91" s="282"/>
      <c r="F91" s="98"/>
      <c r="G91" s="98"/>
      <c r="H91" s="98"/>
      <c r="I91" s="98"/>
      <c r="J91" s="98"/>
      <c r="K91" s="98"/>
    </row>
    <row r="92" spans="1:11" x14ac:dyDescent="0.25">
      <c r="A92" s="275" t="s">
        <v>410</v>
      </c>
      <c r="B92" s="281">
        <v>11.945822217040002</v>
      </c>
      <c r="C92" s="282"/>
      <c r="D92" s="282"/>
      <c r="E92" s="282"/>
      <c r="F92" s="98"/>
      <c r="G92" s="98"/>
      <c r="H92" s="98"/>
      <c r="I92" s="98"/>
      <c r="J92" s="98"/>
      <c r="K92" s="98"/>
    </row>
    <row r="93" spans="1:11" x14ac:dyDescent="0.25">
      <c r="A93" s="275" t="s">
        <v>397</v>
      </c>
      <c r="B93" s="281">
        <v>33.63691381137</v>
      </c>
      <c r="C93" s="282"/>
      <c r="D93" s="282"/>
      <c r="E93" s="282"/>
      <c r="F93" s="98"/>
      <c r="G93" s="98"/>
      <c r="H93" s="98"/>
      <c r="I93" s="98"/>
      <c r="J93" s="98"/>
      <c r="K93" s="98"/>
    </row>
    <row r="94" spans="1:11" x14ac:dyDescent="0.25">
      <c r="A94" s="275" t="s">
        <v>10</v>
      </c>
      <c r="B94" s="281">
        <v>75.310820053409998</v>
      </c>
      <c r="C94" s="282"/>
      <c r="D94" s="282"/>
      <c r="E94" s="282"/>
      <c r="F94" s="98"/>
      <c r="G94" s="98"/>
      <c r="H94" s="98"/>
      <c r="I94" s="98"/>
      <c r="J94" s="98"/>
      <c r="K94" s="98"/>
    </row>
    <row r="95" spans="1:11" x14ac:dyDescent="0.25">
      <c r="A95" s="98"/>
      <c r="B95" s="98"/>
      <c r="C95" s="98"/>
      <c r="D95" s="98"/>
      <c r="E95" s="98"/>
      <c r="F95" s="98"/>
      <c r="G95" s="98"/>
      <c r="H95" s="98"/>
      <c r="I95" s="98"/>
      <c r="J95" s="98"/>
      <c r="K95" s="98"/>
    </row>
    <row r="96" spans="1:11" x14ac:dyDescent="0.25">
      <c r="A96" s="279" t="s">
        <v>411</v>
      </c>
      <c r="B96" s="280"/>
      <c r="C96" s="280"/>
      <c r="D96" s="280"/>
      <c r="E96" s="280"/>
      <c r="F96" s="98"/>
      <c r="G96" s="98"/>
      <c r="H96" s="98"/>
      <c r="I96" s="98"/>
      <c r="J96" s="98"/>
      <c r="K96" s="98"/>
    </row>
    <row r="97" spans="1:14" x14ac:dyDescent="0.25">
      <c r="A97" s="275" t="s">
        <v>409</v>
      </c>
      <c r="B97" s="281">
        <v>0</v>
      </c>
      <c r="C97" s="282"/>
      <c r="D97" s="282"/>
      <c r="E97" s="282"/>
      <c r="F97" s="98"/>
      <c r="G97" s="98"/>
      <c r="H97" s="98"/>
      <c r="I97" s="98"/>
      <c r="J97" s="98"/>
      <c r="K97" s="98"/>
    </row>
    <row r="98" spans="1:14" x14ac:dyDescent="0.25">
      <c r="A98" s="275" t="s">
        <v>410</v>
      </c>
      <c r="B98" s="281">
        <v>0</v>
      </c>
      <c r="C98" s="282"/>
      <c r="D98" s="282"/>
      <c r="E98" s="282"/>
      <c r="F98" s="98"/>
      <c r="G98" s="98"/>
      <c r="H98" s="98"/>
      <c r="I98" s="98"/>
      <c r="J98" s="98"/>
      <c r="K98" s="98"/>
    </row>
    <row r="99" spans="1:14" x14ac:dyDescent="0.25">
      <c r="A99" s="275" t="s">
        <v>397</v>
      </c>
      <c r="B99" s="281">
        <v>0</v>
      </c>
      <c r="C99" s="282"/>
      <c r="D99" s="282"/>
      <c r="E99" s="282"/>
      <c r="F99" s="98"/>
      <c r="G99" s="98"/>
      <c r="H99" s="98"/>
      <c r="I99" s="280"/>
      <c r="J99" s="280"/>
      <c r="K99" s="280"/>
    </row>
    <row r="100" spans="1:14" x14ac:dyDescent="0.25">
      <c r="A100" s="275" t="s">
        <v>10</v>
      </c>
      <c r="B100" s="281">
        <v>0</v>
      </c>
      <c r="C100" s="282"/>
      <c r="D100" s="282"/>
      <c r="E100" s="282"/>
      <c r="F100" s="98"/>
      <c r="G100" s="98"/>
      <c r="H100" s="98"/>
      <c r="I100" s="280"/>
      <c r="J100" s="280"/>
      <c r="K100" s="280"/>
    </row>
    <row r="101" spans="1:14" x14ac:dyDescent="0.25">
      <c r="A101" s="100"/>
      <c r="B101" s="282"/>
      <c r="C101" s="282"/>
      <c r="D101" s="282"/>
      <c r="E101" s="282"/>
      <c r="F101" s="98"/>
      <c r="G101" s="98"/>
      <c r="H101" s="98"/>
      <c r="I101" s="280"/>
      <c r="J101" s="280"/>
      <c r="K101" s="280"/>
    </row>
    <row r="102" spans="1:14" ht="18" x14ac:dyDescent="0.25">
      <c r="A102" s="426" t="s">
        <v>413</v>
      </c>
      <c r="B102" s="426"/>
      <c r="C102" s="426"/>
      <c r="D102" s="426"/>
      <c r="E102" s="426"/>
      <c r="F102" s="426"/>
      <c r="G102" s="426"/>
      <c r="H102" s="426"/>
      <c r="I102" s="426"/>
      <c r="J102" s="426"/>
      <c r="K102" s="426"/>
      <c r="L102" s="426"/>
      <c r="M102" s="426"/>
      <c r="N102" s="426"/>
    </row>
    <row r="103" spans="1:14" ht="18" x14ac:dyDescent="0.25">
      <c r="A103" s="40"/>
      <c r="B103" s="285"/>
      <c r="C103" s="98"/>
      <c r="D103" s="98"/>
      <c r="E103" s="98"/>
      <c r="F103" s="286"/>
      <c r="G103" s="286"/>
      <c r="H103" s="286"/>
      <c r="I103" s="286"/>
      <c r="J103" s="286"/>
      <c r="K103" s="286"/>
      <c r="L103" s="286"/>
      <c r="M103" s="286"/>
      <c r="N103" s="286"/>
    </row>
    <row r="104" spans="1:14" x14ac:dyDescent="0.25">
      <c r="A104" s="287" t="s">
        <v>414</v>
      </c>
      <c r="B104" s="288">
        <v>288.40523326225997</v>
      </c>
      <c r="C104" s="98"/>
      <c r="D104" s="98"/>
      <c r="E104" s="98"/>
      <c r="F104" s="6"/>
      <c r="G104" s="6"/>
      <c r="H104" s="6"/>
      <c r="I104" s="6"/>
      <c r="J104" s="6"/>
      <c r="K104" s="6"/>
      <c r="L104" s="6"/>
      <c r="M104" s="6"/>
    </row>
    <row r="105" spans="1:14" x14ac:dyDescent="0.25">
      <c r="A105" s="289" t="s">
        <v>415</v>
      </c>
      <c r="B105" s="290">
        <v>0.86879675476965845</v>
      </c>
      <c r="C105" s="98"/>
      <c r="D105" s="98"/>
      <c r="E105" s="98"/>
      <c r="F105" s="6"/>
      <c r="G105" s="6"/>
      <c r="H105" s="6"/>
      <c r="I105" s="6"/>
      <c r="J105" s="6"/>
      <c r="K105" s="6"/>
      <c r="L105" s="6"/>
      <c r="M105" s="6"/>
    </row>
    <row r="106" spans="1:14" x14ac:dyDescent="0.25">
      <c r="A106" s="289" t="s">
        <v>416</v>
      </c>
      <c r="B106" s="291">
        <v>0.13120324523034149</v>
      </c>
      <c r="C106" s="98"/>
      <c r="D106" s="98"/>
      <c r="E106" s="98"/>
      <c r="F106" s="6"/>
      <c r="G106" s="6"/>
      <c r="H106" s="6"/>
      <c r="I106" s="6"/>
      <c r="J106" s="6"/>
      <c r="K106" s="6"/>
      <c r="L106" s="6"/>
      <c r="M106" s="6"/>
    </row>
    <row r="107" spans="1:14" x14ac:dyDescent="0.25">
      <c r="A107" s="289" t="s">
        <v>417</v>
      </c>
      <c r="B107" s="291">
        <v>0</v>
      </c>
      <c r="C107" s="98"/>
      <c r="D107" s="98"/>
      <c r="E107" s="98"/>
      <c r="F107" s="6"/>
      <c r="G107" s="6"/>
      <c r="H107" s="6"/>
      <c r="I107" s="6"/>
      <c r="J107" s="6"/>
      <c r="K107" s="6"/>
      <c r="L107" s="6"/>
      <c r="M107" s="6"/>
    </row>
    <row r="108" spans="1:14" x14ac:dyDescent="0.25">
      <c r="A108" s="289" t="s">
        <v>418</v>
      </c>
      <c r="B108" s="291">
        <v>0</v>
      </c>
      <c r="C108" s="98"/>
      <c r="D108" s="98"/>
      <c r="E108" s="98"/>
      <c r="F108" s="6"/>
      <c r="G108" s="6"/>
      <c r="H108" s="6"/>
      <c r="I108" s="6"/>
      <c r="J108" s="6"/>
      <c r="K108" s="6"/>
      <c r="L108" s="6"/>
      <c r="M108" s="6"/>
    </row>
    <row r="109" spans="1:14" x14ac:dyDescent="0.25">
      <c r="A109" s="289" t="s">
        <v>419</v>
      </c>
      <c r="B109" s="291">
        <v>0</v>
      </c>
      <c r="C109" s="98"/>
      <c r="D109" s="98"/>
      <c r="E109" s="98"/>
      <c r="F109" s="6"/>
      <c r="G109" s="6"/>
      <c r="H109" s="6"/>
      <c r="I109" s="6"/>
      <c r="J109" s="6"/>
      <c r="K109" s="6"/>
      <c r="L109" s="6"/>
      <c r="M109" s="6"/>
    </row>
    <row r="110" spans="1:14" x14ac:dyDescent="0.25">
      <c r="A110" s="289" t="s">
        <v>420</v>
      </c>
      <c r="B110" s="291">
        <v>0</v>
      </c>
      <c r="C110" s="98"/>
      <c r="D110" s="98"/>
      <c r="E110" s="98"/>
      <c r="F110" s="6"/>
      <c r="G110" s="6"/>
      <c r="H110" s="6"/>
      <c r="I110" s="6"/>
      <c r="J110" s="6"/>
      <c r="K110" s="6"/>
      <c r="L110" s="6"/>
      <c r="M110" s="6"/>
    </row>
    <row r="111" spans="1:14" x14ac:dyDescent="0.25">
      <c r="A111" s="289" t="s">
        <v>421</v>
      </c>
      <c r="B111" s="291">
        <v>0</v>
      </c>
      <c r="C111" s="98"/>
      <c r="D111" s="98"/>
      <c r="E111" s="98"/>
      <c r="F111" s="6"/>
      <c r="G111" s="6"/>
      <c r="H111" s="6"/>
      <c r="I111" s="6"/>
      <c r="J111" s="6"/>
      <c r="K111" s="6"/>
      <c r="L111" s="6"/>
      <c r="M111" s="6"/>
    </row>
    <row r="112" spans="1:14" x14ac:dyDescent="0.25">
      <c r="A112" s="100"/>
      <c r="B112" s="282"/>
      <c r="C112" s="282"/>
      <c r="D112" s="282"/>
      <c r="E112" s="282"/>
      <c r="F112" s="98"/>
      <c r="G112" s="98"/>
      <c r="H112" s="98"/>
      <c r="I112" s="98"/>
      <c r="J112" s="98"/>
      <c r="K112" s="98"/>
    </row>
    <row r="113" spans="1:11" ht="18" x14ac:dyDescent="0.25">
      <c r="A113" s="426" t="s">
        <v>104</v>
      </c>
      <c r="B113" s="426"/>
      <c r="C113" s="426"/>
      <c r="D113" s="426"/>
      <c r="E113" s="426"/>
      <c r="F113" s="426"/>
      <c r="G113" s="426"/>
      <c r="H113" s="426"/>
      <c r="I113" s="6"/>
      <c r="J113" s="6"/>
      <c r="K113" s="6"/>
    </row>
    <row r="114" spans="1:11" ht="18" x14ac:dyDescent="0.25">
      <c r="A114" s="40"/>
      <c r="B114" s="417" t="s">
        <v>92</v>
      </c>
      <c r="C114" s="417"/>
      <c r="D114" s="417"/>
      <c r="E114" s="417"/>
      <c r="F114" s="417"/>
      <c r="G114" s="417"/>
      <c r="H114" s="417"/>
      <c r="I114" s="6"/>
      <c r="J114" s="6"/>
      <c r="K114" s="6"/>
    </row>
    <row r="115" spans="1:11" x14ac:dyDescent="0.25">
      <c r="A115" s="28" t="s">
        <v>93</v>
      </c>
      <c r="B115" s="418" t="s">
        <v>238</v>
      </c>
      <c r="C115" s="418"/>
      <c r="D115" s="418"/>
      <c r="E115" s="418"/>
      <c r="F115" s="418"/>
      <c r="G115" s="418"/>
      <c r="H115" s="418"/>
      <c r="I115" s="6"/>
      <c r="J115" s="6"/>
      <c r="K115" s="6"/>
    </row>
    <row r="116" spans="1:11" x14ac:dyDescent="0.25">
      <c r="A116" s="28"/>
      <c r="B116" s="35"/>
      <c r="C116" s="161"/>
      <c r="D116" s="161"/>
      <c r="E116" s="161"/>
      <c r="F116" s="35"/>
      <c r="G116" s="35"/>
      <c r="H116" s="35"/>
      <c r="I116" s="6"/>
      <c r="J116" s="6"/>
      <c r="K116" s="6"/>
    </row>
    <row r="117" spans="1:11" x14ac:dyDescent="0.25">
      <c r="A117" s="33" t="s">
        <v>94</v>
      </c>
      <c r="B117" s="419"/>
      <c r="C117" s="419"/>
      <c r="D117" s="419"/>
      <c r="E117" s="419"/>
      <c r="F117" s="419"/>
      <c r="G117" s="419"/>
      <c r="H117" s="419"/>
      <c r="I117" s="6"/>
      <c r="J117" s="6"/>
      <c r="K117" s="6"/>
    </row>
    <row r="118" spans="1:11" x14ac:dyDescent="0.25">
      <c r="A118" s="39" t="s">
        <v>95</v>
      </c>
      <c r="B118" s="38"/>
      <c r="C118" s="38"/>
      <c r="D118" s="38"/>
      <c r="E118" s="38"/>
      <c r="F118" s="38"/>
      <c r="G118" s="38"/>
      <c r="H118" s="38"/>
      <c r="I118" s="38"/>
      <c r="J118" s="38"/>
      <c r="K118" s="38"/>
    </row>
    <row r="119" spans="1:11" x14ac:dyDescent="0.25">
      <c r="A119" s="28"/>
      <c r="B119" s="6"/>
      <c r="C119" s="6"/>
      <c r="D119" s="6"/>
      <c r="E119" s="6"/>
      <c r="F119" s="6"/>
      <c r="G119" s="6"/>
      <c r="H119" s="6"/>
      <c r="I119" s="6"/>
      <c r="J119" s="6"/>
      <c r="K119" s="6"/>
    </row>
    <row r="120" spans="1:11" x14ac:dyDescent="0.25">
      <c r="A120" s="28"/>
      <c r="B120" s="6"/>
      <c r="C120" s="6"/>
      <c r="D120" s="6"/>
      <c r="E120" s="6"/>
      <c r="F120" s="6"/>
      <c r="G120" s="6"/>
      <c r="H120" s="6"/>
      <c r="I120" s="6"/>
      <c r="J120" s="6"/>
      <c r="K120" s="6"/>
    </row>
    <row r="121" spans="1:11" ht="15.75" x14ac:dyDescent="0.25">
      <c r="A121" s="34"/>
      <c r="I121" s="6"/>
      <c r="J121" s="6"/>
      <c r="K121" s="6"/>
    </row>
    <row r="122" spans="1:11" ht="18" x14ac:dyDescent="0.25">
      <c r="A122" s="426" t="s">
        <v>102</v>
      </c>
      <c r="B122" s="426"/>
      <c r="C122" s="426"/>
      <c r="D122" s="426"/>
      <c r="E122" s="426"/>
      <c r="F122" s="426"/>
      <c r="G122" s="426"/>
      <c r="H122" s="426"/>
      <c r="I122" s="6"/>
      <c r="J122" s="6"/>
      <c r="K122" s="6"/>
    </row>
    <row r="123" spans="1:11" ht="18" x14ac:dyDescent="0.25">
      <c r="A123" s="40"/>
      <c r="B123" s="417" t="s">
        <v>92</v>
      </c>
      <c r="C123" s="417"/>
      <c r="D123" s="417"/>
      <c r="E123" s="417"/>
      <c r="F123" s="417"/>
      <c r="G123" s="417"/>
      <c r="H123" s="417"/>
      <c r="I123" s="6"/>
      <c r="J123" s="6"/>
      <c r="K123" s="6"/>
    </row>
    <row r="124" spans="1:11" x14ac:dyDescent="0.25">
      <c r="A124" s="42"/>
      <c r="B124" s="425" t="s">
        <v>96</v>
      </c>
      <c r="C124" s="425"/>
      <c r="D124" s="425"/>
      <c r="E124" s="425"/>
      <c r="F124" s="425"/>
      <c r="G124" s="425" t="s">
        <v>97</v>
      </c>
      <c r="H124" s="425"/>
      <c r="I124" s="6"/>
      <c r="J124" s="6"/>
      <c r="K124" s="6"/>
    </row>
    <row r="125" spans="1:11" ht="30" x14ac:dyDescent="0.25">
      <c r="A125" s="11" t="s">
        <v>98</v>
      </c>
      <c r="B125" s="418" t="s">
        <v>239</v>
      </c>
      <c r="C125" s="418"/>
      <c r="D125" s="418"/>
      <c r="E125" s="418"/>
      <c r="F125" s="418"/>
      <c r="G125" s="418"/>
      <c r="H125" s="418"/>
      <c r="I125" s="6"/>
      <c r="J125" s="6"/>
      <c r="K125" s="6"/>
    </row>
    <row r="126" spans="1:11" x14ac:dyDescent="0.25">
      <c r="A126" s="28" t="s">
        <v>99</v>
      </c>
      <c r="B126" s="418" t="s">
        <v>239</v>
      </c>
      <c r="C126" s="418"/>
      <c r="D126" s="418"/>
      <c r="E126" s="418"/>
      <c r="F126" s="418"/>
      <c r="G126" s="418"/>
      <c r="H126" s="418"/>
      <c r="I126" s="6"/>
      <c r="J126" s="6"/>
      <c r="K126" s="6"/>
    </row>
    <row r="127" spans="1:11" x14ac:dyDescent="0.25">
      <c r="A127" s="33" t="s">
        <v>100</v>
      </c>
      <c r="B127" s="419"/>
      <c r="C127" s="419"/>
      <c r="D127" s="419"/>
      <c r="E127" s="419"/>
      <c r="F127" s="419"/>
      <c r="G127" s="419" t="s">
        <v>239</v>
      </c>
      <c r="H127" s="419"/>
      <c r="I127" s="6"/>
      <c r="J127" s="6"/>
      <c r="K127" s="6"/>
    </row>
    <row r="128" spans="1:11" x14ac:dyDescent="0.25">
      <c r="A128" s="148" t="s">
        <v>142</v>
      </c>
      <c r="B128" s="6"/>
      <c r="C128" s="6"/>
      <c r="D128" s="6"/>
      <c r="E128" s="6"/>
      <c r="F128" s="6"/>
      <c r="G128" s="6"/>
      <c r="H128" s="6"/>
      <c r="I128" s="6"/>
      <c r="J128" s="6"/>
      <c r="K128" s="6"/>
    </row>
    <row r="129" spans="1:11" x14ac:dyDescent="0.25">
      <c r="A129" s="6"/>
      <c r="B129" s="6"/>
      <c r="C129" s="6"/>
      <c r="D129" s="6"/>
      <c r="E129" s="6"/>
      <c r="F129" s="6"/>
      <c r="G129" s="6"/>
      <c r="H129" s="6"/>
      <c r="I129" s="6"/>
      <c r="J129" s="6"/>
      <c r="K129" s="6"/>
    </row>
    <row r="130" spans="1:11" x14ac:dyDescent="0.25">
      <c r="A130" s="6"/>
      <c r="B130" s="6"/>
      <c r="C130" s="6"/>
      <c r="D130" s="6"/>
      <c r="E130" s="6"/>
      <c r="F130" s="6"/>
      <c r="G130" s="6"/>
      <c r="H130" s="6"/>
      <c r="I130" s="6"/>
      <c r="J130" s="6"/>
      <c r="K130" s="94" t="s">
        <v>221</v>
      </c>
    </row>
  </sheetData>
  <mergeCells count="46">
    <mergeCell ref="A59:F59"/>
    <mergeCell ref="B79:C79"/>
    <mergeCell ref="D79:E79"/>
    <mergeCell ref="F79:G79"/>
    <mergeCell ref="B83:C83"/>
    <mergeCell ref="D83:E83"/>
    <mergeCell ref="F83:G83"/>
    <mergeCell ref="H81:I81"/>
    <mergeCell ref="B84:C84"/>
    <mergeCell ref="D84:E84"/>
    <mergeCell ref="F84:G84"/>
    <mergeCell ref="H82:I82"/>
    <mergeCell ref="H83:I83"/>
    <mergeCell ref="H84:I84"/>
    <mergeCell ref="B85:C85"/>
    <mergeCell ref="D85:E85"/>
    <mergeCell ref="F85:G85"/>
    <mergeCell ref="H85:I85"/>
    <mergeCell ref="B126:F126"/>
    <mergeCell ref="B124:F124"/>
    <mergeCell ref="G124:H124"/>
    <mergeCell ref="A113:H113"/>
    <mergeCell ref="A122:H122"/>
    <mergeCell ref="A102:N102"/>
    <mergeCell ref="A88:F88"/>
    <mergeCell ref="B127:F127"/>
    <mergeCell ref="G125:H125"/>
    <mergeCell ref="G126:H126"/>
    <mergeCell ref="G127:H127"/>
    <mergeCell ref="B125:F125"/>
    <mergeCell ref="A5:K5"/>
    <mergeCell ref="B123:H123"/>
    <mergeCell ref="B114:H114"/>
    <mergeCell ref="B115:H115"/>
    <mergeCell ref="B117:H117"/>
    <mergeCell ref="B80:C80"/>
    <mergeCell ref="D80:E80"/>
    <mergeCell ref="F80:G80"/>
    <mergeCell ref="H80:I80"/>
    <mergeCell ref="B81:C81"/>
    <mergeCell ref="D81:E81"/>
    <mergeCell ref="F81:G81"/>
    <mergeCell ref="B82:C82"/>
    <mergeCell ref="D82:E82"/>
    <mergeCell ref="F82:G82"/>
    <mergeCell ref="H79:I79"/>
  </mergeCells>
  <hyperlinks>
    <hyperlink ref="K130" location="Contents!A1" display="To Frontpage"/>
  </hyperlinks>
  <printOptions horizontalCentered="1"/>
  <pageMargins left="0.19685039370078741" right="0.19685039370078741" top="0.74803149606299213" bottom="0.74803149606299213" header="0.31496062992125984" footer="0.31496062992125984"/>
  <pageSetup paperSize="9" scale="61" fitToHeight="2" orientation="portrait" r:id="rId1"/>
  <headerFooter scaleWithDoc="0" alignWithMargins="0"/>
  <rowBreaks count="1" manualBreakCount="1">
    <brk id="58" max="10"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17</vt:i4>
      </vt:variant>
      <vt:variant>
        <vt:lpstr>Navngivne områder</vt:lpstr>
      </vt:variant>
      <vt:variant>
        <vt:i4>17</vt:i4>
      </vt:variant>
    </vt:vector>
  </HeadingPairs>
  <TitlesOfParts>
    <vt:vector size="34" baseType="lpstr">
      <vt:lpstr>Introduction</vt:lpstr>
      <vt:lpstr>A. HTT General</vt:lpstr>
      <vt:lpstr>B1. HTT Mortgage Assets</vt:lpstr>
      <vt:lpstr>C. HTT Harmonised Glossary</vt:lpstr>
      <vt:lpstr>E. Optional ECB-ECAIs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'A. HTT General'!Udskriftsområde</vt:lpstr>
      <vt:lpstr>'B1. HTT Mortgage Assets'!Udskriftsområde</vt:lpstr>
      <vt:lpstr>'C. HTT Harmonised Glossary'!Udskriftsområde</vt:lpstr>
      <vt:lpstr>Contents!Udskriftsområde</vt:lpstr>
      <vt:lpstr>'E. Optional ECB-ECAIs data'!Udskriftsområde</vt:lpstr>
      <vt:lpstr>Frontpage!Udskriftsområde</vt:lpstr>
      <vt:lpstr>'G1-G4 - Cover pool inform.'!Udskriftsområde</vt:lpstr>
      <vt:lpstr>Introduction!Udskriftsområde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BR8948</cp:lastModifiedBy>
  <cp:lastPrinted>2019-02-26T07:23:09Z</cp:lastPrinted>
  <dcterms:created xsi:type="dcterms:W3CDTF">2012-10-17T07:59:56Z</dcterms:created>
  <dcterms:modified xsi:type="dcterms:W3CDTF">2019-02-26T11:59:29Z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